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Z:\ITGaaS\מסמכי מכרז ITGaaS\מסמכי מכרז - טיוטה\מסמכי מכרז - שלב המיון המוקדם\נספחי המכרז - שלב המיון המוקדם\"/>
    </mc:Choice>
  </mc:AlternateContent>
  <workbookProtection workbookAlgorithmName="SHA-512" workbookHashValue="IlzT0ZR8e6L0SWIAwVIWjtT4MXuf42paHu6B49Yrs3TzObybnvtbVbgoaV1FC4T9iNAZKhzGNnRhujmd4hUeDg==" workbookSaltValue="/fS80PgR+qfN/0AEHKkXPw==" workbookSpinCount="100000" lockStructure="1"/>
  <bookViews>
    <workbookView xWindow="0" yWindow="0" windowWidth="15360" windowHeight="7800"/>
  </bookViews>
  <sheets>
    <sheet name="הצהרת המציע" sheetId="21" r:id="rId1"/>
    <sheet name="סיכום ציונים ברמת תחום" sheetId="25" r:id="rId2"/>
    <sheet name="שלבים בתע - PIVOT " sheetId="24" state="hidden" r:id="rId3"/>
    <sheet name="טבלאות עזר" sheetId="6" state="hidden" r:id="rId4"/>
  </sheets>
  <definedNames>
    <definedName name="_xlnm._FilterDatabase" localSheetId="0" hidden="1">'הצהרת המציע'!$B$7:$L$497</definedName>
    <definedName name="_xlnm.Print_Area" localSheetId="0">'הצהרת המציע'!$B$2:$L$497</definedName>
    <definedName name="אופן_המימוש" localSheetId="2">'טבלאות עזר'!$L$4:$L$10</definedName>
    <definedName name="אופן_המימוש">'טבלאות עזר'!$B$4:$B$10</definedName>
    <definedName name="טבלת_יישום" localSheetId="2">'טבלאות עזר'!$L$4:$M$9</definedName>
    <definedName name="טבלת_יישום">'טבלאות עזר'!$B$4:$C$10</definedName>
    <definedName name="כןלא">'טבלאות עזר'!$B$14:$B$15</definedName>
    <definedName name="נושא">'טבלאות עזר'!$B$4:$B$24</definedName>
    <definedName name="רמת_דרישה">'טבלאות עזר'!$F$4:$F$5</definedName>
  </definedNames>
  <calcPr calcId="152511"/>
  <pivotCaches>
    <pivotCache cacheId="0" r:id="rId5"/>
  </pivotCaches>
</workbook>
</file>

<file path=xl/calcChain.xml><?xml version="1.0" encoding="utf-8"?>
<calcChain xmlns="http://schemas.openxmlformats.org/spreadsheetml/2006/main">
  <c r="C7" i="25" l="1"/>
  <c r="C8" i="25"/>
  <c r="C9" i="25"/>
  <c r="C10" i="25"/>
  <c r="C11" i="25"/>
  <c r="C12" i="25"/>
  <c r="C13" i="25"/>
  <c r="C14" i="25"/>
  <c r="C15" i="25"/>
  <c r="C16" i="25"/>
  <c r="C17"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6" i="25"/>
  <c r="N441" i="21" l="1"/>
  <c r="O441" i="21" s="1"/>
  <c r="L441" i="21"/>
  <c r="N445" i="21"/>
  <c r="O445" i="21" s="1"/>
  <c r="L445" i="21"/>
  <c r="Q441" i="21" l="1"/>
  <c r="Q445" i="21"/>
  <c r="N430" i="21"/>
  <c r="O430" i="21" s="1"/>
  <c r="L430" i="21"/>
  <c r="Q430" i="21" l="1"/>
  <c r="N112" i="21"/>
  <c r="O112" i="21" s="1"/>
  <c r="L112" i="21"/>
  <c r="Q112" i="21" l="1"/>
  <c r="N22" i="21" l="1"/>
  <c r="O22" i="21" s="1"/>
  <c r="L22" i="21"/>
  <c r="N23" i="21"/>
  <c r="O23" i="21" s="1"/>
  <c r="L23" i="21"/>
  <c r="Q23" i="21" l="1"/>
  <c r="Q22" i="21"/>
  <c r="N464" i="21"/>
  <c r="O464" i="21" s="1"/>
  <c r="L464" i="21"/>
  <c r="Q464" i="21" l="1"/>
  <c r="N294" i="21"/>
  <c r="O294" i="21" s="1"/>
  <c r="L294" i="21"/>
  <c r="Q294" i="21" l="1"/>
  <c r="N64" i="21"/>
  <c r="O64" i="21" s="1"/>
  <c r="L64" i="21"/>
  <c r="N309" i="21"/>
  <c r="O309" i="21" s="1"/>
  <c r="L309" i="21"/>
  <c r="Q64" i="21" l="1"/>
  <c r="Q309" i="21"/>
  <c r="O491" i="21"/>
  <c r="L491" i="21"/>
  <c r="O489" i="21" l="1"/>
  <c r="O490" i="21"/>
  <c r="O492" i="21"/>
  <c r="L489" i="21"/>
  <c r="L490" i="21"/>
  <c r="L492" i="21"/>
  <c r="N351" i="21" l="1"/>
  <c r="O351" i="21" s="1"/>
  <c r="L351" i="21"/>
  <c r="Q351" i="21" l="1"/>
  <c r="N125" i="21"/>
  <c r="O125" i="21" s="1"/>
  <c r="L125" i="21"/>
  <c r="Q125" i="21" l="1"/>
  <c r="N8" i="21"/>
  <c r="N9" i="21"/>
  <c r="D11" i="6" l="1"/>
  <c r="E5" i="6" l="1"/>
  <c r="E6" i="6"/>
  <c r="E7" i="6"/>
  <c r="E8" i="6"/>
  <c r="E9" i="6"/>
  <c r="E10" i="6"/>
  <c r="E4" i="6"/>
  <c r="E11" i="6" l="1"/>
  <c r="N350" i="21"/>
  <c r="O350" i="21" s="1"/>
  <c r="L350" i="21"/>
  <c r="N353" i="21"/>
  <c r="O353" i="21" s="1"/>
  <c r="L353" i="21"/>
  <c r="Q353" i="21" l="1"/>
  <c r="Q350" i="21"/>
  <c r="N306" i="21"/>
  <c r="O306" i="21" s="1"/>
  <c r="L306" i="21"/>
  <c r="N411" i="21"/>
  <c r="O411" i="21" s="1"/>
  <c r="L411" i="21"/>
  <c r="N380" i="21"/>
  <c r="O380" i="21" s="1"/>
  <c r="L380" i="21"/>
  <c r="N379" i="21"/>
  <c r="O379" i="21" s="1"/>
  <c r="L379" i="21"/>
  <c r="N378" i="21"/>
  <c r="O378" i="21" s="1"/>
  <c r="L378" i="21"/>
  <c r="N377" i="21"/>
  <c r="O377" i="21" s="1"/>
  <c r="L377" i="21"/>
  <c r="N376" i="21"/>
  <c r="O376" i="21" s="1"/>
  <c r="L376" i="21"/>
  <c r="N375" i="21"/>
  <c r="O375" i="21" s="1"/>
  <c r="L375" i="21"/>
  <c r="N374" i="21"/>
  <c r="O374" i="21" s="1"/>
  <c r="L374" i="21"/>
  <c r="N149" i="21"/>
  <c r="O149" i="21" s="1"/>
  <c r="L149" i="21"/>
  <c r="N148" i="21"/>
  <c r="O148" i="21" s="1"/>
  <c r="L148" i="21"/>
  <c r="N71" i="21"/>
  <c r="O71" i="21" s="1"/>
  <c r="L71" i="21"/>
  <c r="Q306" i="21" l="1"/>
  <c r="Q71" i="21"/>
  <c r="Q149" i="21"/>
  <c r="Q411" i="21"/>
  <c r="Q148" i="21"/>
  <c r="Q380" i="21"/>
  <c r="Q378" i="21"/>
  <c r="Q375" i="21"/>
  <c r="Q377" i="21"/>
  <c r="Q379" i="21"/>
  <c r="Q376" i="21"/>
  <c r="Q374" i="21"/>
  <c r="N470" i="21"/>
  <c r="O470" i="21" s="1"/>
  <c r="L470" i="21"/>
  <c r="Q470" i="21" l="1"/>
  <c r="N242" i="21"/>
  <c r="O242" i="21" s="1"/>
  <c r="L242" i="21"/>
  <c r="Q242" i="21" l="1"/>
  <c r="N81" i="21"/>
  <c r="O81" i="21" s="1"/>
  <c r="L81" i="21"/>
  <c r="Q81" i="21" l="1"/>
  <c r="N243" i="21"/>
  <c r="O243" i="21" s="1"/>
  <c r="L243" i="21"/>
  <c r="N241" i="21"/>
  <c r="O241" i="21" s="1"/>
  <c r="L241" i="21"/>
  <c r="N222" i="21"/>
  <c r="O222" i="21" s="1"/>
  <c r="L222" i="21"/>
  <c r="Q243" i="21" l="1"/>
  <c r="Q241" i="21"/>
  <c r="Q222" i="21"/>
  <c r="N493" i="21"/>
  <c r="O493" i="21" s="1"/>
  <c r="E51" i="25" s="1"/>
  <c r="L493" i="21"/>
  <c r="D51" i="25" s="1"/>
  <c r="Q493" i="21" l="1"/>
  <c r="F51" i="25" s="1"/>
  <c r="N310" i="21"/>
  <c r="O310" i="21" s="1"/>
  <c r="L310" i="21"/>
  <c r="Q310" i="21" l="1"/>
  <c r="N147" i="21"/>
  <c r="O147" i="21" s="1"/>
  <c r="L147" i="21"/>
  <c r="N26" i="21"/>
  <c r="O26" i="21" s="1"/>
  <c r="L26" i="21"/>
  <c r="N27" i="21"/>
  <c r="O27" i="21" s="1"/>
  <c r="L27" i="21"/>
  <c r="N25" i="21"/>
  <c r="O25" i="21" s="1"/>
  <c r="L25" i="21"/>
  <c r="N73" i="21"/>
  <c r="O73" i="21" s="1"/>
  <c r="L73" i="21"/>
  <c r="Q25" i="21" l="1"/>
  <c r="Q26" i="21"/>
  <c r="Q147" i="21"/>
  <c r="Q27" i="21"/>
  <c r="Q73" i="21"/>
  <c r="N10" i="21"/>
  <c r="N11" i="21"/>
  <c r="N12" i="21"/>
  <c r="N13" i="21"/>
  <c r="N14" i="21"/>
  <c r="N293" i="21"/>
  <c r="N295" i="21"/>
  <c r="N296" i="21"/>
  <c r="N297" i="21"/>
  <c r="N298" i="21"/>
  <c r="N299" i="21"/>
  <c r="N15" i="21"/>
  <c r="N16" i="21"/>
  <c r="N17" i="21"/>
  <c r="N18" i="21"/>
  <c r="N19" i="21"/>
  <c r="N20" i="21"/>
  <c r="N21" i="21"/>
  <c r="N24" i="21"/>
  <c r="N28" i="21"/>
  <c r="N29" i="21"/>
  <c r="N30" i="21"/>
  <c r="N31" i="21"/>
  <c r="N32" i="21"/>
  <c r="N33" i="21"/>
  <c r="N34" i="21"/>
  <c r="N35" i="21"/>
  <c r="N36" i="21"/>
  <c r="N37" i="21"/>
  <c r="N38" i="21"/>
  <c r="N39" i="21"/>
  <c r="N40" i="21"/>
  <c r="N41" i="21"/>
  <c r="N42" i="21"/>
  <c r="N43" i="21"/>
  <c r="N44" i="21"/>
  <c r="N45" i="21"/>
  <c r="N46" i="21"/>
  <c r="N47" i="21"/>
  <c r="N48" i="21"/>
  <c r="N49" i="21"/>
  <c r="N50" i="21"/>
  <c r="N51" i="21"/>
  <c r="N52" i="21"/>
  <c r="N53" i="21"/>
  <c r="N54" i="21"/>
  <c r="N55" i="21"/>
  <c r="N56" i="21"/>
  <c r="N57" i="21"/>
  <c r="N58" i="21"/>
  <c r="N59" i="21"/>
  <c r="N60" i="21"/>
  <c r="N61" i="21"/>
  <c r="N62" i="21"/>
  <c r="N63" i="21"/>
  <c r="N74" i="21"/>
  <c r="N75" i="21"/>
  <c r="N76" i="21"/>
  <c r="N77" i="21"/>
  <c r="N78" i="21"/>
  <c r="N79" i="21"/>
  <c r="N80" i="21"/>
  <c r="N82" i="21"/>
  <c r="N83" i="21"/>
  <c r="N84" i="21"/>
  <c r="N85" i="21"/>
  <c r="N86" i="21"/>
  <c r="N87" i="21"/>
  <c r="N88" i="21"/>
  <c r="N89" i="21"/>
  <c r="N90" i="21"/>
  <c r="N91" i="21"/>
  <c r="N92" i="21"/>
  <c r="N93" i="21"/>
  <c r="N94" i="21"/>
  <c r="N95" i="21"/>
  <c r="N96" i="21"/>
  <c r="N97" i="21"/>
  <c r="N98" i="21"/>
  <c r="N99" i="21"/>
  <c r="N100" i="21"/>
  <c r="N101" i="21"/>
  <c r="N102" i="21"/>
  <c r="N103" i="21"/>
  <c r="N104" i="21"/>
  <c r="N105" i="21"/>
  <c r="N106" i="21"/>
  <c r="N107" i="21"/>
  <c r="N108" i="21"/>
  <c r="N109" i="21"/>
  <c r="N110" i="21"/>
  <c r="N111" i="21"/>
  <c r="N113" i="21"/>
  <c r="N114" i="21"/>
  <c r="N115" i="21"/>
  <c r="N116" i="21"/>
  <c r="N117" i="21"/>
  <c r="N118" i="21"/>
  <c r="N119" i="21"/>
  <c r="N120" i="21"/>
  <c r="N121" i="21"/>
  <c r="N122" i="21"/>
  <c r="N123" i="21"/>
  <c r="N124" i="21"/>
  <c r="N126" i="21"/>
  <c r="N127" i="21"/>
  <c r="N128" i="21"/>
  <c r="N129" i="21"/>
  <c r="N130" i="21"/>
  <c r="N131" i="21"/>
  <c r="N132" i="21"/>
  <c r="N133" i="21"/>
  <c r="N134" i="21"/>
  <c r="N135" i="21"/>
  <c r="N136" i="21"/>
  <c r="N137" i="21"/>
  <c r="N138" i="21"/>
  <c r="N139" i="21"/>
  <c r="N140" i="21"/>
  <c r="N141" i="21"/>
  <c r="N142" i="21"/>
  <c r="N143" i="21"/>
  <c r="N144" i="21"/>
  <c r="N145" i="21"/>
  <c r="N146" i="21"/>
  <c r="N150" i="21"/>
  <c r="N151" i="21"/>
  <c r="N152" i="21"/>
  <c r="N153" i="21"/>
  <c r="N154" i="21"/>
  <c r="N155" i="21"/>
  <c r="N156" i="21"/>
  <c r="N157" i="21"/>
  <c r="N158" i="21"/>
  <c r="N159" i="21"/>
  <c r="N160" i="21"/>
  <c r="N161" i="21"/>
  <c r="N162" i="21"/>
  <c r="N163" i="21"/>
  <c r="N164" i="21"/>
  <c r="N165" i="21"/>
  <c r="N166" i="21"/>
  <c r="N167" i="21"/>
  <c r="N168" i="21"/>
  <c r="N169" i="21"/>
  <c r="N170" i="21"/>
  <c r="N171" i="21"/>
  <c r="N172" i="21"/>
  <c r="N173" i="21"/>
  <c r="N174" i="21"/>
  <c r="N175" i="21"/>
  <c r="N176" i="21"/>
  <c r="N177" i="21"/>
  <c r="N178" i="21"/>
  <c r="N179" i="21"/>
  <c r="N180" i="21"/>
  <c r="N181" i="21"/>
  <c r="N182" i="21"/>
  <c r="N183" i="21"/>
  <c r="N184" i="21"/>
  <c r="N185" i="21"/>
  <c r="N186" i="21"/>
  <c r="N187" i="21"/>
  <c r="N188" i="21"/>
  <c r="N189" i="21"/>
  <c r="N190" i="21"/>
  <c r="N191" i="21"/>
  <c r="N192" i="21"/>
  <c r="N193" i="21"/>
  <c r="N194" i="21"/>
  <c r="N195" i="21"/>
  <c r="N196" i="21"/>
  <c r="N197" i="21"/>
  <c r="N198" i="21"/>
  <c r="N199" i="21"/>
  <c r="N200" i="21"/>
  <c r="N201" i="21"/>
  <c r="N202" i="21"/>
  <c r="N203" i="21"/>
  <c r="N204" i="21"/>
  <c r="N205" i="21"/>
  <c r="N206" i="21"/>
  <c r="N207" i="21"/>
  <c r="N208" i="21"/>
  <c r="N209" i="21"/>
  <c r="N210" i="21"/>
  <c r="N211" i="21"/>
  <c r="N212" i="21"/>
  <c r="N213" i="21"/>
  <c r="N214" i="21"/>
  <c r="N215" i="21"/>
  <c r="N216" i="21"/>
  <c r="N217" i="21"/>
  <c r="N218" i="21"/>
  <c r="N219" i="21"/>
  <c r="N220" i="21"/>
  <c r="N221" i="21"/>
  <c r="N224" i="21"/>
  <c r="N225" i="21"/>
  <c r="N226" i="21"/>
  <c r="N227" i="21"/>
  <c r="N228" i="21"/>
  <c r="N223" i="21"/>
  <c r="N229" i="21"/>
  <c r="N230" i="21"/>
  <c r="N231" i="21"/>
  <c r="N232" i="21"/>
  <c r="N233" i="21"/>
  <c r="N234" i="21"/>
  <c r="N235" i="21"/>
  <c r="N236" i="21"/>
  <c r="N237" i="21"/>
  <c r="N238" i="21"/>
  <c r="N239" i="21"/>
  <c r="N240" i="21"/>
  <c r="N244" i="21"/>
  <c r="N245" i="21"/>
  <c r="N246" i="21"/>
  <c r="N247" i="21"/>
  <c r="N248" i="21"/>
  <c r="N249" i="21"/>
  <c r="N250" i="21"/>
  <c r="N251" i="21"/>
  <c r="N252" i="21"/>
  <c r="N253" i="21"/>
  <c r="N254" i="21"/>
  <c r="N255" i="21"/>
  <c r="N256" i="21"/>
  <c r="N257" i="21"/>
  <c r="N258" i="21"/>
  <c r="N259" i="21"/>
  <c r="N260" i="21"/>
  <c r="N261" i="21"/>
  <c r="N262" i="21"/>
  <c r="N263" i="21"/>
  <c r="N264" i="21"/>
  <c r="N265" i="21"/>
  <c r="N266" i="21"/>
  <c r="N267" i="21"/>
  <c r="N268" i="21"/>
  <c r="N269" i="21"/>
  <c r="N270" i="21"/>
  <c r="N271" i="21"/>
  <c r="N272" i="21"/>
  <c r="N273" i="21"/>
  <c r="N274" i="21"/>
  <c r="N275" i="21"/>
  <c r="N276" i="21"/>
  <c r="N277" i="21"/>
  <c r="N278" i="21"/>
  <c r="N279" i="21"/>
  <c r="N280" i="21"/>
  <c r="N281" i="21"/>
  <c r="N282" i="21"/>
  <c r="N283" i="21"/>
  <c r="N284" i="21"/>
  <c r="N285" i="21"/>
  <c r="N286" i="21"/>
  <c r="N287" i="21"/>
  <c r="N288" i="21"/>
  <c r="N289" i="21"/>
  <c r="N290" i="21"/>
  <c r="N291" i="21"/>
  <c r="N292" i="21"/>
  <c r="N300" i="21"/>
  <c r="N301" i="21"/>
  <c r="N302" i="21"/>
  <c r="N303" i="21"/>
  <c r="N304" i="21"/>
  <c r="N305" i="21"/>
  <c r="N307" i="21"/>
  <c r="N308" i="21"/>
  <c r="N65" i="21"/>
  <c r="N66" i="21"/>
  <c r="N67" i="21"/>
  <c r="N68" i="21"/>
  <c r="N69" i="21"/>
  <c r="N70" i="21"/>
  <c r="N72" i="21"/>
  <c r="N311" i="21"/>
  <c r="N312" i="21"/>
  <c r="N313" i="21"/>
  <c r="N314" i="21"/>
  <c r="N315" i="21"/>
  <c r="N316" i="21"/>
  <c r="N317" i="21"/>
  <c r="N318" i="21"/>
  <c r="N319" i="21"/>
  <c r="N320" i="21"/>
  <c r="N321" i="21"/>
  <c r="N322" i="21"/>
  <c r="N323" i="21"/>
  <c r="N324" i="21"/>
  <c r="N325" i="21"/>
  <c r="N326" i="21"/>
  <c r="N327" i="21"/>
  <c r="N328" i="21"/>
  <c r="N329" i="21"/>
  <c r="N330" i="21"/>
  <c r="N331" i="21"/>
  <c r="N332" i="21"/>
  <c r="N333" i="21"/>
  <c r="N334" i="21"/>
  <c r="N335" i="21"/>
  <c r="N336" i="21"/>
  <c r="N337" i="21"/>
  <c r="N338" i="21"/>
  <c r="N339" i="21"/>
  <c r="N340" i="21"/>
  <c r="N341" i="21"/>
  <c r="N342" i="21"/>
  <c r="N343" i="21"/>
  <c r="N344" i="21"/>
  <c r="N345" i="21"/>
  <c r="N346" i="21"/>
  <c r="N347" i="21"/>
  <c r="N348" i="21"/>
  <c r="N349" i="21"/>
  <c r="N352" i="21"/>
  <c r="N354" i="21"/>
  <c r="N355" i="21"/>
  <c r="N356" i="21"/>
  <c r="N357" i="21"/>
  <c r="N358" i="21"/>
  <c r="N359" i="21"/>
  <c r="N360" i="21"/>
  <c r="N361" i="21"/>
  <c r="N362" i="21"/>
  <c r="N363" i="21"/>
  <c r="N364" i="21"/>
  <c r="N365" i="21"/>
  <c r="N366" i="21"/>
  <c r="N367" i="21"/>
  <c r="N368" i="21"/>
  <c r="N369" i="21"/>
  <c r="N370" i="21"/>
  <c r="N371" i="21"/>
  <c r="N372" i="21"/>
  <c r="N373" i="21"/>
  <c r="N381" i="21"/>
  <c r="N382" i="21"/>
  <c r="N383" i="21"/>
  <c r="N384" i="21"/>
  <c r="N385" i="21"/>
  <c r="N386" i="21"/>
  <c r="N387" i="21"/>
  <c r="N388" i="21"/>
  <c r="N389" i="21"/>
  <c r="N390" i="21"/>
  <c r="N391" i="21"/>
  <c r="N392" i="21"/>
  <c r="N393" i="21"/>
  <c r="N394" i="21"/>
  <c r="N395" i="21"/>
  <c r="N396" i="21"/>
  <c r="N397" i="21"/>
  <c r="N398" i="21"/>
  <c r="N399" i="21"/>
  <c r="N400" i="21"/>
  <c r="N401" i="21"/>
  <c r="N402" i="21"/>
  <c r="N403" i="21"/>
  <c r="N404" i="21"/>
  <c r="N405" i="21"/>
  <c r="N406" i="21"/>
  <c r="N407" i="21"/>
  <c r="N408" i="21"/>
  <c r="N409" i="21"/>
  <c r="N410" i="21"/>
  <c r="N412" i="21"/>
  <c r="N413" i="21"/>
  <c r="N414" i="21"/>
  <c r="N415" i="21"/>
  <c r="N416" i="21"/>
  <c r="N417" i="21"/>
  <c r="N418" i="21"/>
  <c r="N419" i="21"/>
  <c r="N420" i="21"/>
  <c r="N421" i="21"/>
  <c r="N422" i="21"/>
  <c r="N423" i="21"/>
  <c r="N424" i="21"/>
  <c r="N425" i="21"/>
  <c r="N426" i="21"/>
  <c r="N427" i="21"/>
  <c r="N428" i="21"/>
  <c r="N429" i="21"/>
  <c r="N431" i="21"/>
  <c r="N432" i="21"/>
  <c r="N433" i="21"/>
  <c r="N434" i="21"/>
  <c r="N435" i="21"/>
  <c r="N436" i="21"/>
  <c r="N437" i="21"/>
  <c r="N438" i="21"/>
  <c r="N439" i="21"/>
  <c r="N440" i="21"/>
  <c r="N442" i="21"/>
  <c r="N443" i="21"/>
  <c r="N444" i="21"/>
  <c r="N446" i="21"/>
  <c r="N447" i="21"/>
  <c r="N448" i="21"/>
  <c r="N449" i="21"/>
  <c r="N450" i="21"/>
  <c r="N451" i="21"/>
  <c r="N452" i="21"/>
  <c r="N453" i="21"/>
  <c r="N454" i="21"/>
  <c r="N455" i="21"/>
  <c r="N456" i="21"/>
  <c r="N457" i="21"/>
  <c r="N458" i="21"/>
  <c r="N459" i="21"/>
  <c r="N460" i="21"/>
  <c r="N461" i="21"/>
  <c r="N462" i="21"/>
  <c r="N463" i="21"/>
  <c r="N465" i="21"/>
  <c r="N466" i="21"/>
  <c r="N467" i="21"/>
  <c r="N468" i="21"/>
  <c r="N469" i="21"/>
  <c r="N471" i="21"/>
  <c r="N496" i="21"/>
  <c r="N494" i="21"/>
  <c r="N495" i="21"/>
  <c r="N497" i="21"/>
  <c r="N472" i="21"/>
  <c r="N473" i="21"/>
  <c r="N474" i="21"/>
  <c r="N475" i="21"/>
  <c r="N476" i="21"/>
  <c r="N477" i="21"/>
  <c r="N478" i="21"/>
  <c r="N479" i="21"/>
  <c r="N480" i="21"/>
  <c r="N481" i="21"/>
  <c r="N482" i="21"/>
  <c r="N483" i="21"/>
  <c r="N484" i="21"/>
  <c r="N485" i="21"/>
  <c r="N486" i="21"/>
  <c r="N487" i="21"/>
  <c r="N488" i="21"/>
  <c r="O9" i="21" l="1"/>
  <c r="O10" i="21"/>
  <c r="O11" i="21"/>
  <c r="O12" i="21"/>
  <c r="O13" i="21"/>
  <c r="O14" i="21"/>
  <c r="O293" i="21"/>
  <c r="O295" i="21"/>
  <c r="O296" i="21"/>
  <c r="O297" i="21"/>
  <c r="O298" i="21"/>
  <c r="O299" i="21"/>
  <c r="O15" i="21"/>
  <c r="O16" i="21"/>
  <c r="O17" i="21"/>
  <c r="O18" i="21"/>
  <c r="O19" i="21"/>
  <c r="O20" i="21"/>
  <c r="O21" i="21"/>
  <c r="O24" i="21"/>
  <c r="O28" i="21"/>
  <c r="O29" i="21"/>
  <c r="O30" i="21"/>
  <c r="O31" i="21"/>
  <c r="O32" i="21"/>
  <c r="O33" i="21"/>
  <c r="O34" i="21"/>
  <c r="O35" i="21"/>
  <c r="O36" i="21"/>
  <c r="O37" i="21"/>
  <c r="O38" i="21"/>
  <c r="O39" i="21"/>
  <c r="O40" i="21"/>
  <c r="O41" i="21"/>
  <c r="O42" i="21"/>
  <c r="O43" i="21"/>
  <c r="O44" i="21"/>
  <c r="O45" i="21"/>
  <c r="O46" i="21"/>
  <c r="O47" i="21"/>
  <c r="O48" i="21"/>
  <c r="O49" i="21"/>
  <c r="O50" i="21"/>
  <c r="O51" i="21"/>
  <c r="O52" i="21"/>
  <c r="O53" i="21"/>
  <c r="O54" i="21"/>
  <c r="O55" i="21"/>
  <c r="O56" i="21"/>
  <c r="O57" i="21"/>
  <c r="O58" i="21"/>
  <c r="O59" i="21"/>
  <c r="O60" i="21"/>
  <c r="O61" i="21"/>
  <c r="O62" i="21"/>
  <c r="O63" i="21"/>
  <c r="O74" i="21"/>
  <c r="O75" i="21"/>
  <c r="O76" i="21"/>
  <c r="O77" i="21"/>
  <c r="O78" i="21"/>
  <c r="O79" i="21"/>
  <c r="O80" i="21"/>
  <c r="O82" i="21"/>
  <c r="O83" i="21"/>
  <c r="O84" i="21"/>
  <c r="O85" i="21"/>
  <c r="O86" i="21"/>
  <c r="O87" i="21"/>
  <c r="O88" i="21"/>
  <c r="O89" i="21"/>
  <c r="O90" i="21"/>
  <c r="O91" i="21"/>
  <c r="O92" i="21"/>
  <c r="O93" i="21"/>
  <c r="O94" i="21"/>
  <c r="O95" i="21"/>
  <c r="O96" i="21"/>
  <c r="O97" i="21"/>
  <c r="O98" i="21"/>
  <c r="O99" i="21"/>
  <c r="O100" i="21"/>
  <c r="O101" i="21"/>
  <c r="O102" i="21"/>
  <c r="O103" i="21"/>
  <c r="O104" i="21"/>
  <c r="O105" i="21"/>
  <c r="O106" i="21"/>
  <c r="O107" i="21"/>
  <c r="O108" i="21"/>
  <c r="O109" i="21"/>
  <c r="O110" i="21"/>
  <c r="O111" i="21"/>
  <c r="O113" i="21"/>
  <c r="O114" i="21"/>
  <c r="O115" i="21"/>
  <c r="O116" i="21"/>
  <c r="O117" i="21"/>
  <c r="O118" i="21"/>
  <c r="O119" i="21"/>
  <c r="O120" i="21"/>
  <c r="O121" i="21"/>
  <c r="O122" i="21"/>
  <c r="O123" i="21"/>
  <c r="O124" i="21"/>
  <c r="O126" i="21"/>
  <c r="O127" i="21"/>
  <c r="O128" i="21"/>
  <c r="O129" i="21"/>
  <c r="O130" i="21"/>
  <c r="O131" i="21"/>
  <c r="O132" i="21"/>
  <c r="O133" i="21"/>
  <c r="O134" i="21"/>
  <c r="O135" i="21"/>
  <c r="O136" i="21"/>
  <c r="O137" i="21"/>
  <c r="O138" i="21"/>
  <c r="O139" i="21"/>
  <c r="O140" i="21"/>
  <c r="O141" i="21"/>
  <c r="O142" i="21"/>
  <c r="O143" i="21"/>
  <c r="O144" i="21"/>
  <c r="O145" i="21"/>
  <c r="O146" i="21"/>
  <c r="O150" i="21"/>
  <c r="O151" i="21"/>
  <c r="O152" i="21"/>
  <c r="O153" i="21"/>
  <c r="O154" i="21"/>
  <c r="O155" i="21"/>
  <c r="O156" i="21"/>
  <c r="O157" i="21"/>
  <c r="O158" i="21"/>
  <c r="O159" i="21"/>
  <c r="O160" i="21"/>
  <c r="O161" i="21"/>
  <c r="O162" i="21"/>
  <c r="O163" i="21"/>
  <c r="O164" i="21"/>
  <c r="O165" i="21"/>
  <c r="O166" i="21"/>
  <c r="O167" i="21"/>
  <c r="O168" i="21"/>
  <c r="O169" i="21"/>
  <c r="O170" i="21"/>
  <c r="O171" i="21"/>
  <c r="O172" i="21"/>
  <c r="O173" i="21"/>
  <c r="O174" i="21"/>
  <c r="O175" i="21"/>
  <c r="O176" i="21"/>
  <c r="O177" i="21"/>
  <c r="O178" i="21"/>
  <c r="O179" i="21"/>
  <c r="O180" i="21"/>
  <c r="O181" i="21"/>
  <c r="O182" i="21"/>
  <c r="O183" i="21"/>
  <c r="O184" i="21"/>
  <c r="O185" i="21"/>
  <c r="O186" i="21"/>
  <c r="O187" i="21"/>
  <c r="O188" i="21"/>
  <c r="O189" i="21"/>
  <c r="O190" i="21"/>
  <c r="O191" i="21"/>
  <c r="O192" i="21"/>
  <c r="O193" i="21"/>
  <c r="O194" i="21"/>
  <c r="O195" i="21"/>
  <c r="O196" i="21"/>
  <c r="O197" i="21"/>
  <c r="O198" i="21"/>
  <c r="O199" i="21"/>
  <c r="O200" i="21"/>
  <c r="O201" i="21"/>
  <c r="O202" i="21"/>
  <c r="O203" i="21"/>
  <c r="O204" i="21"/>
  <c r="O205" i="21"/>
  <c r="O206" i="21"/>
  <c r="O207" i="21"/>
  <c r="O208" i="21"/>
  <c r="O209" i="21"/>
  <c r="O210" i="21"/>
  <c r="O211" i="21"/>
  <c r="O212" i="21"/>
  <c r="E18" i="25" s="1"/>
  <c r="O213" i="21"/>
  <c r="O214" i="21"/>
  <c r="O215" i="21"/>
  <c r="O216" i="21"/>
  <c r="O217" i="21"/>
  <c r="O218" i="21"/>
  <c r="O219" i="21"/>
  <c r="O220" i="21"/>
  <c r="O221" i="21"/>
  <c r="O224" i="21"/>
  <c r="O225" i="21"/>
  <c r="O226" i="21"/>
  <c r="O227" i="21"/>
  <c r="O228" i="21"/>
  <c r="O223" i="21"/>
  <c r="O229" i="21"/>
  <c r="O230" i="21"/>
  <c r="O231" i="21"/>
  <c r="O232" i="21"/>
  <c r="O233" i="21"/>
  <c r="O234" i="21"/>
  <c r="O235" i="21"/>
  <c r="O236" i="21"/>
  <c r="O237" i="21"/>
  <c r="O238" i="21"/>
  <c r="O239" i="21"/>
  <c r="O240" i="21"/>
  <c r="O244" i="21"/>
  <c r="E21" i="25" s="1"/>
  <c r="O245" i="21"/>
  <c r="O246" i="21"/>
  <c r="O247" i="21"/>
  <c r="O248" i="21"/>
  <c r="O249" i="21"/>
  <c r="O250" i="21"/>
  <c r="O251" i="21"/>
  <c r="O252" i="21"/>
  <c r="O253" i="21"/>
  <c r="O254" i="21"/>
  <c r="O255" i="21"/>
  <c r="O256" i="21"/>
  <c r="O257" i="21"/>
  <c r="O258" i="21"/>
  <c r="O259" i="21"/>
  <c r="O260" i="21"/>
  <c r="O261" i="21"/>
  <c r="O262" i="21"/>
  <c r="O263" i="21"/>
  <c r="O264" i="21"/>
  <c r="O265" i="21"/>
  <c r="O266" i="21"/>
  <c r="O267" i="21"/>
  <c r="O268" i="21"/>
  <c r="O269" i="21"/>
  <c r="O270" i="21"/>
  <c r="O271" i="21"/>
  <c r="O272" i="21"/>
  <c r="O273" i="21"/>
  <c r="O274" i="21"/>
  <c r="O275" i="21"/>
  <c r="O276" i="21"/>
  <c r="O277" i="21"/>
  <c r="O278" i="21"/>
  <c r="O279" i="21"/>
  <c r="O280" i="21"/>
  <c r="O281" i="21"/>
  <c r="O282" i="21"/>
  <c r="O283" i="21"/>
  <c r="O284" i="21"/>
  <c r="O285" i="21"/>
  <c r="O286" i="21"/>
  <c r="O287" i="21"/>
  <c r="O288" i="21"/>
  <c r="O289" i="21"/>
  <c r="O290" i="21"/>
  <c r="O291" i="21"/>
  <c r="O292" i="21"/>
  <c r="O300" i="21"/>
  <c r="O301" i="21"/>
  <c r="O302" i="21"/>
  <c r="O303" i="21"/>
  <c r="O304" i="21"/>
  <c r="O305" i="21"/>
  <c r="O307" i="21"/>
  <c r="O308" i="21"/>
  <c r="E25" i="25" s="1"/>
  <c r="O65" i="21"/>
  <c r="O66" i="21"/>
  <c r="O67" i="21"/>
  <c r="O68" i="21"/>
  <c r="O69" i="21"/>
  <c r="O70" i="21"/>
  <c r="O72" i="21"/>
  <c r="O311" i="21"/>
  <c r="O312" i="21"/>
  <c r="O313" i="21"/>
  <c r="O314" i="21"/>
  <c r="O315" i="21"/>
  <c r="O316" i="21"/>
  <c r="O317" i="21"/>
  <c r="O318" i="21"/>
  <c r="O319" i="21"/>
  <c r="O320" i="21"/>
  <c r="O321" i="21"/>
  <c r="O322" i="21"/>
  <c r="O323" i="21"/>
  <c r="O324" i="21"/>
  <c r="O325" i="21"/>
  <c r="O326" i="21"/>
  <c r="O327" i="21"/>
  <c r="O328" i="21"/>
  <c r="O329" i="21"/>
  <c r="O330" i="21"/>
  <c r="O331" i="21"/>
  <c r="O332" i="21"/>
  <c r="O333" i="21"/>
  <c r="O334" i="21"/>
  <c r="O335" i="21"/>
  <c r="O336" i="21"/>
  <c r="O337" i="21"/>
  <c r="O338" i="21"/>
  <c r="O339" i="21"/>
  <c r="O340" i="21"/>
  <c r="O341" i="21"/>
  <c r="O342" i="21"/>
  <c r="O343" i="21"/>
  <c r="O344" i="21"/>
  <c r="O345" i="21"/>
  <c r="O346" i="21"/>
  <c r="O347" i="21"/>
  <c r="O348" i="21"/>
  <c r="O349" i="21"/>
  <c r="O352" i="21"/>
  <c r="O354" i="21"/>
  <c r="O355" i="21"/>
  <c r="O356" i="21"/>
  <c r="O357" i="21"/>
  <c r="O358" i="21"/>
  <c r="O359" i="21"/>
  <c r="O360" i="21"/>
  <c r="O361" i="21"/>
  <c r="O362" i="21"/>
  <c r="O363" i="21"/>
  <c r="O364" i="21"/>
  <c r="O365" i="21"/>
  <c r="O366" i="21"/>
  <c r="O367" i="21"/>
  <c r="O368" i="21"/>
  <c r="O369" i="21"/>
  <c r="O370" i="21"/>
  <c r="O371" i="21"/>
  <c r="O372" i="21"/>
  <c r="O373" i="21"/>
  <c r="O381" i="21"/>
  <c r="O382" i="21"/>
  <c r="O383" i="21"/>
  <c r="O384" i="21"/>
  <c r="O385" i="21"/>
  <c r="O386" i="21"/>
  <c r="O387" i="21"/>
  <c r="O388" i="21"/>
  <c r="O389" i="21"/>
  <c r="O390" i="21"/>
  <c r="O391" i="21"/>
  <c r="O392" i="21"/>
  <c r="O393" i="21"/>
  <c r="O394" i="21"/>
  <c r="O395" i="21"/>
  <c r="O396" i="21"/>
  <c r="O397" i="21"/>
  <c r="O398" i="21"/>
  <c r="O399" i="21"/>
  <c r="O400" i="21"/>
  <c r="O401" i="21"/>
  <c r="O402" i="21"/>
  <c r="O403" i="21"/>
  <c r="O404" i="21"/>
  <c r="O405" i="21"/>
  <c r="O406" i="21"/>
  <c r="O407" i="21"/>
  <c r="O408" i="21"/>
  <c r="O409" i="21"/>
  <c r="O410" i="21"/>
  <c r="O412" i="21"/>
  <c r="O413" i="21"/>
  <c r="O414" i="21"/>
  <c r="O415" i="21"/>
  <c r="O416" i="21"/>
  <c r="O417" i="21"/>
  <c r="O418" i="21"/>
  <c r="O419" i="21"/>
  <c r="O420" i="21"/>
  <c r="O421" i="21"/>
  <c r="O422" i="21"/>
  <c r="O423" i="21"/>
  <c r="O424" i="21"/>
  <c r="O425" i="21"/>
  <c r="O426" i="21"/>
  <c r="O427" i="21"/>
  <c r="O428" i="21"/>
  <c r="O429" i="21"/>
  <c r="O431" i="21"/>
  <c r="O432" i="21"/>
  <c r="O433" i="21"/>
  <c r="O434" i="21"/>
  <c r="O435" i="21"/>
  <c r="O436" i="21"/>
  <c r="O437" i="21"/>
  <c r="O438" i="21"/>
  <c r="O439" i="21"/>
  <c r="O440" i="21"/>
  <c r="O442" i="21"/>
  <c r="O443" i="21"/>
  <c r="O444" i="21"/>
  <c r="O446" i="21"/>
  <c r="O447" i="21"/>
  <c r="O448" i="21"/>
  <c r="O449" i="21"/>
  <c r="O450" i="21"/>
  <c r="O451" i="21"/>
  <c r="O452" i="21"/>
  <c r="O453" i="21"/>
  <c r="O454" i="21"/>
  <c r="O455" i="21"/>
  <c r="O456" i="21"/>
  <c r="O457" i="21"/>
  <c r="O458" i="21"/>
  <c r="O459" i="21"/>
  <c r="O460" i="21"/>
  <c r="O461" i="21"/>
  <c r="O462" i="21"/>
  <c r="O463" i="21"/>
  <c r="O465" i="21"/>
  <c r="O466" i="21"/>
  <c r="O467" i="21"/>
  <c r="O468" i="21"/>
  <c r="O469" i="21"/>
  <c r="O471" i="21"/>
  <c r="O496" i="21"/>
  <c r="O494" i="21"/>
  <c r="O495" i="21"/>
  <c r="O497" i="21"/>
  <c r="O472" i="21"/>
  <c r="O473" i="21"/>
  <c r="O474" i="21"/>
  <c r="O475" i="21"/>
  <c r="O476" i="21"/>
  <c r="O477" i="21"/>
  <c r="O478" i="21"/>
  <c r="O479" i="21"/>
  <c r="O480" i="21"/>
  <c r="O481" i="21"/>
  <c r="O482" i="21"/>
  <c r="O483" i="21"/>
  <c r="O484" i="21"/>
  <c r="O485" i="21"/>
  <c r="O486" i="21"/>
  <c r="O487" i="21"/>
  <c r="E49" i="25" s="1"/>
  <c r="O488" i="21"/>
  <c r="E50" i="25" s="1"/>
  <c r="O8" i="21"/>
  <c r="L9" i="21"/>
  <c r="L10" i="21"/>
  <c r="L11" i="21"/>
  <c r="L12" i="21"/>
  <c r="L13" i="21"/>
  <c r="L14" i="21"/>
  <c r="L293" i="21"/>
  <c r="L295" i="21"/>
  <c r="L296" i="21"/>
  <c r="L297" i="21"/>
  <c r="L298" i="21"/>
  <c r="L299" i="21"/>
  <c r="L15" i="21"/>
  <c r="L16" i="21"/>
  <c r="L17" i="21"/>
  <c r="L18" i="21"/>
  <c r="L19" i="21"/>
  <c r="L20" i="21"/>
  <c r="L21" i="21"/>
  <c r="L24" i="21"/>
  <c r="L28" i="21"/>
  <c r="L29" i="21"/>
  <c r="L30" i="21"/>
  <c r="L31" i="21"/>
  <c r="L32" i="21"/>
  <c r="L33" i="21"/>
  <c r="L34" i="21"/>
  <c r="L35" i="21"/>
  <c r="L36" i="21"/>
  <c r="L37" i="21"/>
  <c r="L38" i="21"/>
  <c r="L39" i="21"/>
  <c r="L40" i="21"/>
  <c r="L41" i="21"/>
  <c r="L42" i="21"/>
  <c r="L43" i="21"/>
  <c r="L44" i="21"/>
  <c r="L45" i="21"/>
  <c r="L46" i="21"/>
  <c r="L47" i="21"/>
  <c r="L48" i="21"/>
  <c r="L49" i="21"/>
  <c r="L50" i="21"/>
  <c r="L51" i="21"/>
  <c r="L52" i="21"/>
  <c r="L53" i="21"/>
  <c r="L54" i="21"/>
  <c r="L55" i="21"/>
  <c r="L56" i="21"/>
  <c r="L57" i="21"/>
  <c r="L58" i="21"/>
  <c r="L59" i="21"/>
  <c r="L60" i="21"/>
  <c r="L61" i="21"/>
  <c r="L62" i="21"/>
  <c r="L63" i="21"/>
  <c r="L74" i="21"/>
  <c r="L75" i="21"/>
  <c r="L76" i="21"/>
  <c r="L77" i="21"/>
  <c r="L78" i="21"/>
  <c r="L79" i="21"/>
  <c r="L80" i="21"/>
  <c r="L82" i="21"/>
  <c r="L83" i="21"/>
  <c r="L84" i="21"/>
  <c r="L85" i="21"/>
  <c r="L86" i="21"/>
  <c r="L87" i="21"/>
  <c r="L88" i="21"/>
  <c r="L89" i="21"/>
  <c r="L90" i="21"/>
  <c r="L91" i="21"/>
  <c r="L92" i="21"/>
  <c r="L93" i="21"/>
  <c r="L94" i="21"/>
  <c r="L95" i="21"/>
  <c r="L96" i="21"/>
  <c r="L97" i="21"/>
  <c r="L98" i="21"/>
  <c r="L99" i="21"/>
  <c r="L100" i="21"/>
  <c r="L101" i="21"/>
  <c r="L102" i="21"/>
  <c r="L103" i="21"/>
  <c r="L104" i="21"/>
  <c r="L105" i="21"/>
  <c r="L106" i="21"/>
  <c r="L107" i="21"/>
  <c r="L108" i="21"/>
  <c r="L109" i="21"/>
  <c r="L110" i="21"/>
  <c r="L111" i="21"/>
  <c r="L113" i="21"/>
  <c r="L114" i="21"/>
  <c r="L115" i="21"/>
  <c r="L116" i="21"/>
  <c r="L117" i="21"/>
  <c r="L118" i="21"/>
  <c r="L119" i="21"/>
  <c r="L120" i="21"/>
  <c r="L121" i="21"/>
  <c r="L122" i="21"/>
  <c r="L123" i="21"/>
  <c r="L124" i="21"/>
  <c r="L126" i="21"/>
  <c r="L127" i="21"/>
  <c r="L128" i="21"/>
  <c r="L129" i="21"/>
  <c r="L130" i="21"/>
  <c r="L131" i="21"/>
  <c r="L132" i="21"/>
  <c r="L133" i="21"/>
  <c r="L134" i="21"/>
  <c r="L135" i="21"/>
  <c r="L136" i="21"/>
  <c r="L137" i="21"/>
  <c r="L138" i="21"/>
  <c r="L139" i="21"/>
  <c r="L140" i="21"/>
  <c r="L141" i="21"/>
  <c r="L142" i="21"/>
  <c r="L143" i="21"/>
  <c r="L144" i="21"/>
  <c r="L145" i="21"/>
  <c r="L146" i="21"/>
  <c r="L150" i="21"/>
  <c r="L151" i="21"/>
  <c r="L152" i="21"/>
  <c r="L153" i="21"/>
  <c r="L154" i="21"/>
  <c r="L155" i="21"/>
  <c r="L156" i="21"/>
  <c r="L157" i="21"/>
  <c r="L158" i="21"/>
  <c r="L159" i="21"/>
  <c r="L160" i="21"/>
  <c r="L161" i="21"/>
  <c r="L162" i="21"/>
  <c r="L163" i="21"/>
  <c r="L164" i="21"/>
  <c r="L165" i="21"/>
  <c r="L166" i="21"/>
  <c r="L167" i="21"/>
  <c r="L168" i="21"/>
  <c r="L169" i="21"/>
  <c r="L170" i="21"/>
  <c r="L171" i="21"/>
  <c r="L172" i="21"/>
  <c r="L173" i="21"/>
  <c r="L174" i="21"/>
  <c r="L175" i="21"/>
  <c r="L176" i="21"/>
  <c r="L177" i="21"/>
  <c r="L178" i="21"/>
  <c r="L179" i="21"/>
  <c r="L180" i="21"/>
  <c r="L181" i="21"/>
  <c r="L182" i="21"/>
  <c r="L183" i="21"/>
  <c r="L184" i="21"/>
  <c r="L185" i="21"/>
  <c r="L186" i="21"/>
  <c r="L187" i="21"/>
  <c r="L188" i="21"/>
  <c r="L189" i="21"/>
  <c r="L190" i="21"/>
  <c r="L191" i="21"/>
  <c r="L192" i="21"/>
  <c r="L193" i="21"/>
  <c r="L194" i="21"/>
  <c r="L195" i="21"/>
  <c r="L196" i="21"/>
  <c r="L197" i="21"/>
  <c r="L198" i="21"/>
  <c r="L199" i="21"/>
  <c r="L200" i="21"/>
  <c r="L201" i="21"/>
  <c r="L202" i="21"/>
  <c r="L203" i="21"/>
  <c r="L204" i="21"/>
  <c r="L205" i="21"/>
  <c r="L206" i="21"/>
  <c r="L207" i="21"/>
  <c r="L208" i="21"/>
  <c r="L209" i="21"/>
  <c r="L210" i="21"/>
  <c r="L211" i="21"/>
  <c r="L212" i="21"/>
  <c r="D18" i="25" s="1"/>
  <c r="L213" i="21"/>
  <c r="L214" i="21"/>
  <c r="L215" i="21"/>
  <c r="L216" i="21"/>
  <c r="L217" i="21"/>
  <c r="L218" i="21"/>
  <c r="L219" i="21"/>
  <c r="L220" i="21"/>
  <c r="L221" i="21"/>
  <c r="L224" i="21"/>
  <c r="L225" i="21"/>
  <c r="L226" i="21"/>
  <c r="L227" i="21"/>
  <c r="L228" i="21"/>
  <c r="L223" i="21"/>
  <c r="L229" i="21"/>
  <c r="L230" i="21"/>
  <c r="L231" i="21"/>
  <c r="L232" i="21"/>
  <c r="L233" i="21"/>
  <c r="L234" i="21"/>
  <c r="L235" i="21"/>
  <c r="L236" i="21"/>
  <c r="L237" i="21"/>
  <c r="L238" i="21"/>
  <c r="L239" i="21"/>
  <c r="L240" i="21"/>
  <c r="L244" i="21"/>
  <c r="D21" i="25" s="1"/>
  <c r="L245" i="21"/>
  <c r="L246" i="21"/>
  <c r="L247" i="21"/>
  <c r="L248" i="21"/>
  <c r="L249" i="21"/>
  <c r="L250" i="21"/>
  <c r="L251" i="21"/>
  <c r="L252" i="21"/>
  <c r="L253" i="21"/>
  <c r="L254" i="21"/>
  <c r="L255" i="21"/>
  <c r="L256" i="21"/>
  <c r="L257" i="21"/>
  <c r="L258" i="21"/>
  <c r="L259" i="21"/>
  <c r="L260" i="21"/>
  <c r="L261" i="21"/>
  <c r="L262" i="21"/>
  <c r="L263" i="21"/>
  <c r="L264" i="21"/>
  <c r="L265" i="21"/>
  <c r="L266" i="21"/>
  <c r="L267" i="21"/>
  <c r="L268" i="21"/>
  <c r="L269" i="21"/>
  <c r="L270" i="21"/>
  <c r="L271" i="21"/>
  <c r="L272" i="21"/>
  <c r="L273" i="21"/>
  <c r="L274" i="21"/>
  <c r="L275" i="21"/>
  <c r="L276" i="21"/>
  <c r="L277" i="21"/>
  <c r="L278" i="21"/>
  <c r="L279" i="21"/>
  <c r="L280" i="21"/>
  <c r="L281" i="21"/>
  <c r="L282" i="21"/>
  <c r="L283" i="21"/>
  <c r="L284" i="21"/>
  <c r="L285" i="21"/>
  <c r="L286" i="21"/>
  <c r="L287" i="21"/>
  <c r="L288" i="21"/>
  <c r="L289" i="21"/>
  <c r="L290" i="21"/>
  <c r="L291" i="21"/>
  <c r="L292" i="21"/>
  <c r="L300" i="21"/>
  <c r="L301" i="21"/>
  <c r="L302" i="21"/>
  <c r="L303" i="21"/>
  <c r="L304" i="21"/>
  <c r="L305" i="21"/>
  <c r="L307" i="21"/>
  <c r="L308" i="21"/>
  <c r="D25" i="25" s="1"/>
  <c r="L65" i="21"/>
  <c r="L66" i="21"/>
  <c r="L67" i="21"/>
  <c r="L68" i="21"/>
  <c r="L69" i="21"/>
  <c r="L70" i="21"/>
  <c r="L72" i="21"/>
  <c r="L311" i="21"/>
  <c r="L312" i="21"/>
  <c r="L313" i="21"/>
  <c r="L314" i="21"/>
  <c r="L315" i="21"/>
  <c r="L316" i="21"/>
  <c r="L317" i="21"/>
  <c r="L318" i="21"/>
  <c r="L319" i="21"/>
  <c r="L320" i="21"/>
  <c r="L321" i="21"/>
  <c r="L322" i="21"/>
  <c r="L323" i="21"/>
  <c r="L324" i="21"/>
  <c r="L325" i="21"/>
  <c r="L326" i="21"/>
  <c r="L327" i="21"/>
  <c r="L328" i="21"/>
  <c r="L329" i="21"/>
  <c r="L330" i="21"/>
  <c r="L331" i="21"/>
  <c r="L332" i="21"/>
  <c r="L333" i="21"/>
  <c r="L334" i="21"/>
  <c r="L335" i="21"/>
  <c r="L336" i="21"/>
  <c r="L337" i="21"/>
  <c r="L338" i="21"/>
  <c r="L339" i="21"/>
  <c r="L340" i="21"/>
  <c r="L341" i="21"/>
  <c r="L342" i="21"/>
  <c r="L343" i="21"/>
  <c r="L344" i="21"/>
  <c r="L345" i="21"/>
  <c r="L346" i="21"/>
  <c r="L347" i="21"/>
  <c r="L348" i="21"/>
  <c r="L349" i="21"/>
  <c r="L352" i="21"/>
  <c r="L354" i="21"/>
  <c r="L355" i="21"/>
  <c r="L356" i="21"/>
  <c r="L357" i="21"/>
  <c r="L358" i="21"/>
  <c r="L359" i="21"/>
  <c r="L360" i="21"/>
  <c r="L361" i="21"/>
  <c r="L362" i="21"/>
  <c r="L363" i="21"/>
  <c r="L364" i="21"/>
  <c r="L365" i="21"/>
  <c r="L366" i="21"/>
  <c r="L367" i="21"/>
  <c r="L368" i="21"/>
  <c r="L369" i="21"/>
  <c r="L370" i="21"/>
  <c r="L371" i="21"/>
  <c r="L372" i="21"/>
  <c r="L373" i="21"/>
  <c r="L381" i="21"/>
  <c r="L382" i="21"/>
  <c r="L383" i="21"/>
  <c r="L384" i="21"/>
  <c r="L385" i="21"/>
  <c r="L386" i="21"/>
  <c r="L387" i="21"/>
  <c r="L388" i="21"/>
  <c r="L389" i="21"/>
  <c r="L390" i="21"/>
  <c r="L391" i="21"/>
  <c r="L392" i="21"/>
  <c r="L393" i="21"/>
  <c r="L394" i="21"/>
  <c r="L395" i="21"/>
  <c r="L396" i="21"/>
  <c r="L397" i="21"/>
  <c r="L398" i="21"/>
  <c r="L399" i="21"/>
  <c r="L400" i="21"/>
  <c r="L401" i="21"/>
  <c r="L402" i="21"/>
  <c r="L403" i="21"/>
  <c r="L404" i="21"/>
  <c r="L405" i="21"/>
  <c r="L406" i="21"/>
  <c r="L407" i="21"/>
  <c r="L408" i="21"/>
  <c r="L409" i="21"/>
  <c r="L410" i="21"/>
  <c r="L412" i="21"/>
  <c r="L413" i="21"/>
  <c r="L414" i="21"/>
  <c r="L415" i="21"/>
  <c r="L416" i="21"/>
  <c r="L417" i="21"/>
  <c r="L418" i="21"/>
  <c r="L419" i="21"/>
  <c r="L420" i="21"/>
  <c r="L421" i="21"/>
  <c r="L422" i="21"/>
  <c r="L423" i="21"/>
  <c r="L424" i="21"/>
  <c r="L425" i="21"/>
  <c r="L426" i="21"/>
  <c r="L427" i="21"/>
  <c r="L428" i="21"/>
  <c r="L429" i="21"/>
  <c r="L431" i="21"/>
  <c r="L432" i="21"/>
  <c r="L433" i="21"/>
  <c r="L434" i="21"/>
  <c r="L435" i="21"/>
  <c r="L436" i="21"/>
  <c r="L437" i="21"/>
  <c r="L438" i="21"/>
  <c r="L439" i="21"/>
  <c r="L440" i="21"/>
  <c r="L442" i="21"/>
  <c r="L443" i="21"/>
  <c r="L444" i="21"/>
  <c r="L446" i="21"/>
  <c r="L447" i="21"/>
  <c r="L448" i="21"/>
  <c r="L449" i="21"/>
  <c r="L450" i="21"/>
  <c r="L451" i="21"/>
  <c r="L452" i="21"/>
  <c r="L453" i="21"/>
  <c r="L454" i="21"/>
  <c r="L455" i="21"/>
  <c r="L456" i="21"/>
  <c r="L457" i="21"/>
  <c r="L458" i="21"/>
  <c r="L459" i="21"/>
  <c r="L460" i="21"/>
  <c r="L461" i="21"/>
  <c r="L462" i="21"/>
  <c r="L463" i="21"/>
  <c r="L465" i="21"/>
  <c r="L466" i="21"/>
  <c r="L467" i="21"/>
  <c r="L468" i="21"/>
  <c r="L469" i="21"/>
  <c r="L471" i="21"/>
  <c r="L496" i="21"/>
  <c r="L494" i="21"/>
  <c r="L495" i="21"/>
  <c r="L497" i="21"/>
  <c r="L472" i="21"/>
  <c r="L473" i="21"/>
  <c r="L474" i="21"/>
  <c r="L475" i="21"/>
  <c r="L476" i="21"/>
  <c r="L477" i="21"/>
  <c r="L478" i="21"/>
  <c r="L479" i="21"/>
  <c r="L480" i="21"/>
  <c r="L481" i="21"/>
  <c r="L482" i="21"/>
  <c r="L483" i="21"/>
  <c r="L484" i="21"/>
  <c r="L485" i="21"/>
  <c r="L486" i="21"/>
  <c r="L487" i="21"/>
  <c r="D49" i="25" s="1"/>
  <c r="L488" i="21"/>
  <c r="D50" i="25" s="1"/>
  <c r="L8" i="21"/>
  <c r="E46" i="25" l="1"/>
  <c r="D40" i="25"/>
  <c r="D38" i="25"/>
  <c r="D35" i="25"/>
  <c r="D32" i="25"/>
  <c r="D31" i="25"/>
  <c r="D48" i="25"/>
  <c r="D39" i="25"/>
  <c r="D33" i="25"/>
  <c r="D34" i="25"/>
  <c r="D28" i="25"/>
  <c r="E19" i="25"/>
  <c r="E11" i="25"/>
  <c r="D45" i="25"/>
  <c r="D42" i="25"/>
  <c r="D41" i="25"/>
  <c r="D17" i="25"/>
  <c r="D14" i="25"/>
  <c r="D7" i="25"/>
  <c r="D16" i="25"/>
  <c r="E37" i="25"/>
  <c r="E22" i="25"/>
  <c r="D44" i="25"/>
  <c r="D43" i="25"/>
  <c r="D36" i="25"/>
  <c r="D29" i="25"/>
  <c r="D23" i="25"/>
  <c r="D9" i="25"/>
  <c r="E47" i="25"/>
  <c r="E30" i="25"/>
  <c r="E27" i="25"/>
  <c r="E24" i="25"/>
  <c r="E20" i="25"/>
  <c r="E12" i="25"/>
  <c r="E10" i="25"/>
  <c r="E26" i="25"/>
  <c r="E8" i="25"/>
  <c r="D47" i="25"/>
  <c r="D30" i="25"/>
  <c r="D27" i="25"/>
  <c r="D24" i="25"/>
  <c r="D20" i="25"/>
  <c r="D12" i="25"/>
  <c r="D10" i="25"/>
  <c r="D8" i="25"/>
  <c r="D26" i="25"/>
  <c r="E48" i="25"/>
  <c r="E45" i="25"/>
  <c r="E42" i="25"/>
  <c r="E41" i="25"/>
  <c r="E40" i="25"/>
  <c r="E39" i="25"/>
  <c r="E38" i="25"/>
  <c r="E35" i="25"/>
  <c r="E33" i="25"/>
  <c r="E32" i="25"/>
  <c r="E31" i="25"/>
  <c r="E28" i="25"/>
  <c r="E17" i="25"/>
  <c r="E14" i="25"/>
  <c r="E16" i="25"/>
  <c r="E7" i="25"/>
  <c r="E15" i="25"/>
  <c r="E13" i="25"/>
  <c r="D46" i="25"/>
  <c r="D37" i="25"/>
  <c r="D22" i="25"/>
  <c r="D19" i="25"/>
  <c r="D15" i="25"/>
  <c r="D13" i="25"/>
  <c r="D11" i="25"/>
  <c r="E44" i="25"/>
  <c r="E43" i="25"/>
  <c r="E36" i="25"/>
  <c r="E34" i="25"/>
  <c r="E29" i="25"/>
  <c r="E23" i="25"/>
  <c r="E9" i="25"/>
  <c r="D52" i="25"/>
  <c r="E52" i="25"/>
  <c r="E6" i="25"/>
  <c r="D6" i="25"/>
  <c r="Q11" i="21"/>
  <c r="Q12" i="21"/>
  <c r="Q13" i="21"/>
  <c r="Q14" i="21"/>
  <c r="Q293" i="21"/>
  <c r="Q295" i="21"/>
  <c r="Q296" i="21"/>
  <c r="Q297" i="21"/>
  <c r="Q298" i="21"/>
  <c r="Q299" i="21"/>
  <c r="Q15" i="21"/>
  <c r="Q16" i="21"/>
  <c r="Q17" i="21"/>
  <c r="Q18" i="21"/>
  <c r="Q19" i="21"/>
  <c r="Q20" i="21"/>
  <c r="Q21" i="21"/>
  <c r="Q24"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Q60" i="21"/>
  <c r="Q61" i="21"/>
  <c r="Q62" i="21"/>
  <c r="Q63" i="21"/>
  <c r="Q74" i="21"/>
  <c r="Q75" i="21"/>
  <c r="Q76" i="21"/>
  <c r="Q77" i="21"/>
  <c r="Q78" i="21"/>
  <c r="Q79" i="21"/>
  <c r="Q80"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3" i="21"/>
  <c r="Q114" i="21"/>
  <c r="Q115" i="21"/>
  <c r="Q116" i="21"/>
  <c r="Q117" i="21"/>
  <c r="Q118" i="21"/>
  <c r="Q119" i="21"/>
  <c r="Q120" i="21"/>
  <c r="Q121" i="21"/>
  <c r="Q122" i="21"/>
  <c r="Q123" i="21"/>
  <c r="Q124" i="21"/>
  <c r="Q126" i="21"/>
  <c r="Q127" i="21"/>
  <c r="Q128" i="21"/>
  <c r="Q129" i="21"/>
  <c r="Q130" i="21"/>
  <c r="Q131" i="21"/>
  <c r="Q132" i="21"/>
  <c r="Q133" i="21"/>
  <c r="Q134" i="21"/>
  <c r="Q135" i="21"/>
  <c r="Q136" i="21"/>
  <c r="Q137" i="21"/>
  <c r="Q138" i="21"/>
  <c r="Q139" i="21"/>
  <c r="Q140" i="21"/>
  <c r="Q141" i="21"/>
  <c r="Q142" i="21"/>
  <c r="Q143" i="21"/>
  <c r="Q144" i="21"/>
  <c r="Q145" i="21"/>
  <c r="Q146" i="21"/>
  <c r="Q150" i="21"/>
  <c r="Q151" i="21"/>
  <c r="Q152" i="21"/>
  <c r="Q153" i="21"/>
  <c r="Q154" i="21"/>
  <c r="Q155" i="21"/>
  <c r="Q156" i="21"/>
  <c r="Q157" i="21"/>
  <c r="Q158" i="21"/>
  <c r="Q159" i="21"/>
  <c r="Q160" i="21"/>
  <c r="Q161" i="21"/>
  <c r="Q162" i="21"/>
  <c r="Q163" i="21"/>
  <c r="Q164" i="21"/>
  <c r="Q165" i="21"/>
  <c r="Q166" i="21"/>
  <c r="Q167" i="21"/>
  <c r="Q168" i="21"/>
  <c r="Q169" i="21"/>
  <c r="Q170" i="21"/>
  <c r="Q171" i="21"/>
  <c r="Q172" i="21"/>
  <c r="Q173" i="21"/>
  <c r="Q174" i="21"/>
  <c r="Q175" i="21"/>
  <c r="Q176" i="21"/>
  <c r="Q177" i="21"/>
  <c r="Q178" i="21"/>
  <c r="Q179" i="21"/>
  <c r="Q180" i="21"/>
  <c r="Q181" i="21"/>
  <c r="Q182" i="21"/>
  <c r="Q183" i="21"/>
  <c r="Q184" i="21"/>
  <c r="Q185" i="21"/>
  <c r="Q186" i="21"/>
  <c r="Q187" i="21"/>
  <c r="Q188" i="21"/>
  <c r="Q189" i="21"/>
  <c r="Q190" i="21"/>
  <c r="Q191" i="21"/>
  <c r="Q192" i="21"/>
  <c r="Q193" i="21"/>
  <c r="Q194" i="21"/>
  <c r="Q195" i="21"/>
  <c r="Q196" i="21"/>
  <c r="Q197" i="21"/>
  <c r="Q198" i="21"/>
  <c r="Q199" i="21"/>
  <c r="Q200" i="21"/>
  <c r="Q201" i="21"/>
  <c r="Q202" i="21"/>
  <c r="Q203" i="21"/>
  <c r="Q204" i="21"/>
  <c r="Q205" i="21"/>
  <c r="Q206" i="21"/>
  <c r="Q207" i="21"/>
  <c r="Q208" i="21"/>
  <c r="Q209" i="21"/>
  <c r="Q210" i="21"/>
  <c r="Q211" i="21"/>
  <c r="Q212" i="21"/>
  <c r="F18" i="25" s="1"/>
  <c r="Q213" i="21"/>
  <c r="Q214" i="21"/>
  <c r="Q215" i="21"/>
  <c r="Q216" i="21"/>
  <c r="Q217" i="21"/>
  <c r="Q218" i="21"/>
  <c r="Q219" i="21"/>
  <c r="Q220" i="21"/>
  <c r="Q221" i="21"/>
  <c r="Q224" i="21"/>
  <c r="Q225" i="21"/>
  <c r="Q226" i="21"/>
  <c r="Q227" i="21"/>
  <c r="Q228" i="21"/>
  <c r="Q223" i="21"/>
  <c r="Q229" i="21"/>
  <c r="Q230" i="21"/>
  <c r="Q231" i="21"/>
  <c r="Q232" i="21"/>
  <c r="Q233" i="21"/>
  <c r="Q234" i="21"/>
  <c r="Q235" i="21"/>
  <c r="Q236" i="21"/>
  <c r="Q237" i="21"/>
  <c r="Q238" i="21"/>
  <c r="Q239" i="21"/>
  <c r="Q240" i="21"/>
  <c r="Q244" i="21"/>
  <c r="F21" i="25" s="1"/>
  <c r="Q245" i="21"/>
  <c r="Q246" i="21"/>
  <c r="Q247" i="21"/>
  <c r="Q248" i="21"/>
  <c r="Q249" i="21"/>
  <c r="Q250" i="21"/>
  <c r="Q251" i="21"/>
  <c r="Q252" i="21"/>
  <c r="Q253" i="21"/>
  <c r="Q254" i="21"/>
  <c r="Q255" i="21"/>
  <c r="Q256" i="21"/>
  <c r="Q257" i="21"/>
  <c r="Q258" i="21"/>
  <c r="Q259" i="21"/>
  <c r="Q260" i="21"/>
  <c r="Q261" i="21"/>
  <c r="Q262" i="21"/>
  <c r="Q263" i="21"/>
  <c r="Q264" i="21"/>
  <c r="Q265" i="21"/>
  <c r="Q266" i="21"/>
  <c r="Q267" i="21"/>
  <c r="Q268" i="21"/>
  <c r="Q269" i="21"/>
  <c r="Q270" i="21"/>
  <c r="Q271" i="21"/>
  <c r="Q272" i="21"/>
  <c r="Q273" i="21"/>
  <c r="Q274" i="21"/>
  <c r="Q275" i="21"/>
  <c r="Q276" i="21"/>
  <c r="Q277" i="21"/>
  <c r="Q278" i="21"/>
  <c r="Q279" i="21"/>
  <c r="Q280" i="21"/>
  <c r="Q281" i="21"/>
  <c r="Q282" i="21"/>
  <c r="Q283" i="21"/>
  <c r="Q284" i="21"/>
  <c r="Q285" i="21"/>
  <c r="Q286" i="21"/>
  <c r="Q287" i="21"/>
  <c r="Q288" i="21"/>
  <c r="Q289" i="21"/>
  <c r="Q290" i="21"/>
  <c r="Q291" i="21"/>
  <c r="Q292" i="21"/>
  <c r="Q300" i="21"/>
  <c r="Q301" i="21"/>
  <c r="Q302" i="21"/>
  <c r="Q303" i="21"/>
  <c r="Q304" i="21"/>
  <c r="Q305" i="21"/>
  <c r="Q307" i="21"/>
  <c r="Q308" i="21"/>
  <c r="F25" i="25" s="1"/>
  <c r="Q65" i="21"/>
  <c r="Q66" i="21"/>
  <c r="Q67" i="21"/>
  <c r="Q68" i="21"/>
  <c r="Q69" i="21"/>
  <c r="Q70" i="21"/>
  <c r="Q72" i="21"/>
  <c r="Q311" i="21"/>
  <c r="Q312" i="21"/>
  <c r="Q313" i="21"/>
  <c r="Q314" i="21"/>
  <c r="Q315" i="21"/>
  <c r="Q316" i="21"/>
  <c r="Q317" i="21"/>
  <c r="Q318" i="21"/>
  <c r="Q319" i="21"/>
  <c r="Q320" i="21"/>
  <c r="Q321" i="21"/>
  <c r="Q322" i="21"/>
  <c r="Q323" i="21"/>
  <c r="Q324" i="21"/>
  <c r="Q325" i="21"/>
  <c r="Q326" i="21"/>
  <c r="Q327" i="21"/>
  <c r="Q328" i="21"/>
  <c r="Q329" i="21"/>
  <c r="Q330" i="21"/>
  <c r="Q331" i="21"/>
  <c r="Q332" i="21"/>
  <c r="Q333" i="21"/>
  <c r="Q334" i="21"/>
  <c r="Q335" i="21"/>
  <c r="Q336" i="21"/>
  <c r="Q337" i="21"/>
  <c r="Q338" i="21"/>
  <c r="Q339" i="21"/>
  <c r="Q340" i="21"/>
  <c r="Q341" i="21"/>
  <c r="Q342" i="21"/>
  <c r="Q343" i="21"/>
  <c r="Q344" i="21"/>
  <c r="Q345" i="21"/>
  <c r="Q346" i="21"/>
  <c r="Q347" i="21"/>
  <c r="Q348" i="21"/>
  <c r="Q349" i="21"/>
  <c r="Q352" i="21"/>
  <c r="Q354" i="21"/>
  <c r="Q355" i="21"/>
  <c r="Q356" i="21"/>
  <c r="Q357" i="21"/>
  <c r="Q358" i="21"/>
  <c r="Q359" i="21"/>
  <c r="Q360" i="21"/>
  <c r="Q361" i="21"/>
  <c r="Q362" i="21"/>
  <c r="Q363" i="21"/>
  <c r="Q364" i="21"/>
  <c r="Q365" i="21"/>
  <c r="Q366" i="21"/>
  <c r="Q367" i="21"/>
  <c r="Q368" i="21"/>
  <c r="Q369" i="21"/>
  <c r="Q370" i="21"/>
  <c r="Q371" i="21"/>
  <c r="Q372" i="21"/>
  <c r="Q373" i="21"/>
  <c r="Q381" i="21"/>
  <c r="Q382" i="21"/>
  <c r="Q383" i="21"/>
  <c r="Q384" i="21"/>
  <c r="Q385" i="21"/>
  <c r="Q386" i="21"/>
  <c r="Q387" i="21"/>
  <c r="Q388" i="21"/>
  <c r="Q389" i="21"/>
  <c r="Q390" i="21"/>
  <c r="Q391" i="21"/>
  <c r="Q392" i="21"/>
  <c r="Q393" i="21"/>
  <c r="Q394" i="21"/>
  <c r="Q395" i="21"/>
  <c r="Q396" i="21"/>
  <c r="Q397" i="21"/>
  <c r="Q398" i="21"/>
  <c r="Q399" i="21"/>
  <c r="Q400" i="21"/>
  <c r="Q401" i="21"/>
  <c r="Q402" i="21"/>
  <c r="Q403" i="21"/>
  <c r="Q404" i="21"/>
  <c r="Q405" i="21"/>
  <c r="Q406" i="21"/>
  <c r="Q407" i="21"/>
  <c r="Q408" i="21"/>
  <c r="Q409" i="21"/>
  <c r="Q410" i="21"/>
  <c r="Q412" i="21"/>
  <c r="Q413" i="21"/>
  <c r="Q414" i="21"/>
  <c r="Q415" i="21"/>
  <c r="Q416" i="21"/>
  <c r="Q417" i="21"/>
  <c r="Q418" i="21"/>
  <c r="Q419" i="21"/>
  <c r="Q420" i="21"/>
  <c r="Q421" i="21"/>
  <c r="Q422" i="21"/>
  <c r="Q423" i="21"/>
  <c r="Q424" i="21"/>
  <c r="Q425" i="21"/>
  <c r="Q426" i="21"/>
  <c r="Q427" i="21"/>
  <c r="Q428" i="21"/>
  <c r="Q429" i="21"/>
  <c r="Q431" i="21"/>
  <c r="Q432" i="21"/>
  <c r="Q433" i="21"/>
  <c r="Q434" i="21"/>
  <c r="Q435" i="21"/>
  <c r="Q436" i="21"/>
  <c r="Q437" i="21"/>
  <c r="Q438" i="21"/>
  <c r="Q439" i="21"/>
  <c r="Q440" i="21"/>
  <c r="Q442" i="21"/>
  <c r="Q443" i="21"/>
  <c r="Q444" i="21"/>
  <c r="Q446" i="21"/>
  <c r="Q447" i="21"/>
  <c r="Q448" i="21"/>
  <c r="Q449" i="21"/>
  <c r="Q450" i="21"/>
  <c r="Q451" i="21"/>
  <c r="Q452" i="21"/>
  <c r="Q453" i="21"/>
  <c r="Q454" i="21"/>
  <c r="Q455" i="21"/>
  <c r="Q456" i="21"/>
  <c r="Q457" i="21"/>
  <c r="Q458" i="21"/>
  <c r="Q459" i="21"/>
  <c r="Q460" i="21"/>
  <c r="Q461" i="21"/>
  <c r="Q462" i="21"/>
  <c r="Q463" i="21"/>
  <c r="Q465" i="21"/>
  <c r="Q466" i="21"/>
  <c r="Q467" i="21"/>
  <c r="Q468" i="21"/>
  <c r="Q469" i="21"/>
  <c r="Q471" i="21"/>
  <c r="Q496" i="21"/>
  <c r="Q494" i="21"/>
  <c r="Q495" i="21"/>
  <c r="Q497" i="21"/>
  <c r="Q472" i="21"/>
  <c r="Q473" i="21"/>
  <c r="Q474" i="21"/>
  <c r="Q475" i="21"/>
  <c r="Q476" i="21"/>
  <c r="Q477" i="21"/>
  <c r="Q478" i="21"/>
  <c r="Q479" i="21"/>
  <c r="Q480" i="21"/>
  <c r="Q481" i="21"/>
  <c r="Q482" i="21"/>
  <c r="Q483" i="21"/>
  <c r="Q484" i="21"/>
  <c r="Q485" i="21"/>
  <c r="Q486" i="21"/>
  <c r="Q487" i="21"/>
  <c r="F49" i="25" s="1"/>
  <c r="Q488" i="21"/>
  <c r="F50" i="25" s="1"/>
  <c r="F40" i="25" l="1"/>
  <c r="F32" i="25"/>
  <c r="F39" i="25"/>
  <c r="F28" i="25"/>
  <c r="F14" i="25"/>
  <c r="F45" i="25"/>
  <c r="F41" i="25"/>
  <c r="F38" i="25"/>
  <c r="F35" i="25"/>
  <c r="F31" i="25"/>
  <c r="F48" i="25"/>
  <c r="F33" i="25"/>
  <c r="F7" i="25"/>
  <c r="F16" i="25"/>
  <c r="F37" i="25"/>
  <c r="F19" i="25"/>
  <c r="F44" i="25"/>
  <c r="F43" i="25"/>
  <c r="F36" i="25"/>
  <c r="F34" i="25"/>
  <c r="F29" i="25"/>
  <c r="F23" i="25"/>
  <c r="F9" i="25"/>
  <c r="F47" i="25"/>
  <c r="F30" i="25"/>
  <c r="F27" i="25"/>
  <c r="F24" i="25"/>
  <c r="F20" i="25"/>
  <c r="F12" i="25"/>
  <c r="F10" i="25"/>
  <c r="F8" i="25"/>
  <c r="F26" i="25"/>
  <c r="F42" i="25"/>
  <c r="F17" i="25"/>
  <c r="F46" i="25"/>
  <c r="F22" i="25"/>
  <c r="F15" i="25"/>
  <c r="F13" i="25"/>
  <c r="F11" i="25"/>
  <c r="F52" i="25"/>
  <c r="O6" i="21"/>
  <c r="Q9" i="21" l="1"/>
  <c r="Q10" i="21"/>
  <c r="Q8" i="21" l="1"/>
  <c r="L6" i="21"/>
  <c r="Q6" i="21" l="1"/>
  <c r="Q4" i="21" s="1"/>
  <c r="F6" i="25"/>
</calcChain>
</file>

<file path=xl/sharedStrings.xml><?xml version="1.0" encoding="utf-8"?>
<sst xmlns="http://schemas.openxmlformats.org/spreadsheetml/2006/main" count="3029" uniqueCount="688">
  <si>
    <t>הגנה מפני פעולות חמורות</t>
  </si>
  <si>
    <t>כל פעולה מחיקה במערכת תתועד</t>
  </si>
  <si>
    <t>ניהול גרסאות של מסמכים</t>
  </si>
  <si>
    <t>יכולת איתור של משאבים שטרם הוקצו או שהוקצו יתר על המידה בזמן אמת</t>
  </si>
  <si>
    <t>הגבלת האפשרות לעדכון לוחות הזמנים לפי הרשאה</t>
  </si>
  <si>
    <t>יכולת ליצירת עץ תיקיות למסמכים</t>
  </si>
  <si>
    <t>ניהול דרישות</t>
  </si>
  <si>
    <t>ניהול משאבים</t>
  </si>
  <si>
    <t>ניהול מסמכים</t>
  </si>
  <si>
    <t>התראה על שיבוץ משימה בימים שהוגדרו כ"לא לעבודה"</t>
  </si>
  <si>
    <t>צפייה בהקצאת התקציב לפי מחזור חיי הפרויקט</t>
  </si>
  <si>
    <t>כל פעולה במערכת תהיה הפיכה (יכולת להפעלת UNDO)</t>
  </si>
  <si>
    <t>לפעולות שאינן הפיכות תוקדם אזהרה או בקשת אישור מיוחד לפני הפעלה</t>
  </si>
  <si>
    <t>הזדהות</t>
  </si>
  <si>
    <t>תמיכה בסוגי מבנים ארגוניים של פרויקט: היררכי, פרויקטלי, מטריציוני</t>
  </si>
  <si>
    <t>ניהול היסטוריה של משאב (משימות שביצע, תאריך ביצוע)</t>
  </si>
  <si>
    <t>יכולת לחשב את משך זמן הפרויקט ממשכי הפעילויות</t>
  </si>
  <si>
    <t>יכולת להוסיף מאפיינים (meta-data) למשאב (לדוגמא: כישורים, אחוז משרה, תפקיד ויחידה עסקית לעובדים מחלקה/אגף/חוץ ארגוני)</t>
  </si>
  <si>
    <t>יכולת לחשב את הנתיב הקריטי של הפרויקט</t>
  </si>
  <si>
    <t>מעקב תכנון מול ביצוע - שעות עבודה</t>
  </si>
  <si>
    <t>מעקב תכנון מול ביצוע - תקציב</t>
  </si>
  <si>
    <t>מעקב תכנון מול ביצוע - זמן</t>
  </si>
  <si>
    <t>תצוגת לוח שנה</t>
  </si>
  <si>
    <t>הגדרת base line לפרויקט</t>
  </si>
  <si>
    <t>תצוגת תרשים רשת</t>
  </si>
  <si>
    <t>דו"ח שעות לעובד עפ"י פרויקט</t>
  </si>
  <si>
    <t>דו"ח השקעה של עובדים בכל פרויקט</t>
  </si>
  <si>
    <t>תצוגת גאנט</t>
  </si>
  <si>
    <t>יכולת לחולל דוחות באופן עצמאי</t>
  </si>
  <si>
    <t>תצוגת ציר זמן</t>
  </si>
  <si>
    <t>אפשרות להגדיר גורמי סיכון</t>
  </si>
  <si>
    <t>אפשרות להגדיר נזק / חומרה של סיכון</t>
  </si>
  <si>
    <t>אפשרות לחשב את תוחלת הנזק</t>
  </si>
  <si>
    <t>1.10</t>
  </si>
  <si>
    <t xml:space="preserve">מניעת מחיקה של מידע (מחיקה לוגית ולא פיזית) </t>
  </si>
  <si>
    <t>תמיכה מלאה בעברית</t>
  </si>
  <si>
    <t>תחום</t>
  </si>
  <si>
    <t># דרישה</t>
  </si>
  <si>
    <t># תחום</t>
  </si>
  <si>
    <t>תיאור דרישה</t>
  </si>
  <si>
    <t>טבלאות עזר</t>
  </si>
  <si>
    <t>ניהול מידע מרכזי/רוחבי</t>
  </si>
  <si>
    <t>תהליכי ITG ברמת המשרד</t>
  </si>
  <si>
    <t># נושא</t>
  </si>
  <si>
    <t>נושא</t>
  </si>
  <si>
    <t>קטלוגים מרכזיים</t>
  </si>
  <si>
    <t>יכולת להגדרת מבני נתונים באופן גמיש לתמיכה באיסוף מידע נוסף באמצעות שאלונים / סקרים</t>
  </si>
  <si>
    <t>ממשקים</t>
  </si>
  <si>
    <t>דו"חות ושאילתות מידע</t>
  </si>
  <si>
    <t>יכולות חיפוש</t>
  </si>
  <si>
    <t>1.11</t>
  </si>
  <si>
    <t>2.3</t>
  </si>
  <si>
    <t>2.4</t>
  </si>
  <si>
    <t>2.5</t>
  </si>
  <si>
    <t>2.6</t>
  </si>
  <si>
    <t>2.7</t>
  </si>
  <si>
    <t>2.8</t>
  </si>
  <si>
    <t>ניהול היסטוריה של פרויקט</t>
  </si>
  <si>
    <t>2.9</t>
  </si>
  <si>
    <t>שיוך פרויקט ליעדים עסקיים</t>
  </si>
  <si>
    <t>2.10</t>
  </si>
  <si>
    <t>2.11</t>
  </si>
  <si>
    <t>שיוך פרויקט למערכות</t>
  </si>
  <si>
    <t>שיוך לוחות זמנים לפרויקט</t>
  </si>
  <si>
    <t>2.13</t>
  </si>
  <si>
    <t>2.14</t>
  </si>
  <si>
    <t>2.15</t>
  </si>
  <si>
    <t>2.16</t>
  </si>
  <si>
    <t>2.17</t>
  </si>
  <si>
    <t>2.18</t>
  </si>
  <si>
    <t>2.19</t>
  </si>
  <si>
    <t>ניהול פרטי לוח זמנים</t>
  </si>
  <si>
    <t>ניהול תלויות בין לוחות זמנים</t>
  </si>
  <si>
    <t>ניהול היסטוריה של לוח זמנים</t>
  </si>
  <si>
    <t>שיוך לוחות זמנים ליעדים עסקיים</t>
  </si>
  <si>
    <t>שיוך לוחות זמנים לתכניות</t>
  </si>
  <si>
    <t>יצירה, צפיה, עדכון ומחיקה של משאב</t>
  </si>
  <si>
    <t xml:space="preserve">ניהול פרטי משאב. כגון: תפקיד, מיומנות, יחידה עסקית, נגישות, זמינות, אחוז משרה. </t>
  </si>
  <si>
    <t>סיווג משאב לקטגוריות.  כגון: משאב פנימי, משאב חיצוני</t>
  </si>
  <si>
    <t>ניהול היסטוריה של משאב</t>
  </si>
  <si>
    <t>שיוך משאבים ליעדים עסקיים</t>
  </si>
  <si>
    <t>שיוך משאבים לתכניות</t>
  </si>
  <si>
    <t>שיוך משאבים לפרויקט</t>
  </si>
  <si>
    <t>ניהול תהליך אישור והקצאת משאב</t>
  </si>
  <si>
    <t>ניהול פרטי תקציב.  כגון: סעיף תקציבי ויחידה ארגונית מממנת.</t>
  </si>
  <si>
    <t>ניהול תקציב לפי סעיפים, כגון:   אפיון, פיתוח, בדיקות, ניהול, תשתית</t>
  </si>
  <si>
    <t xml:space="preserve">ניהול תקציב לפי סוגי תקציב וסעיפי תקציב, באופן רב-שנתי, שנתי וחודשי. </t>
  </si>
  <si>
    <t>ניהול יתרות תקציב</t>
  </si>
  <si>
    <t>ניהול היסטוריה של תקציב</t>
  </si>
  <si>
    <t xml:space="preserve">ניהול שינויים (ניהול גרסאות) של תקציב </t>
  </si>
  <si>
    <t>שיוך תקציבים ליעדים עסקיים.  בתוך כך, גם לפי סוגי תקציב</t>
  </si>
  <si>
    <t>שיוך תקציבים לתכניות</t>
  </si>
  <si>
    <t>ניהול דיווח ביצוע בפועל – לפי שעות ו/או היקף משרה של משאב חיצוני או פנימי</t>
  </si>
  <si>
    <t>3.1</t>
  </si>
  <si>
    <t>4.1</t>
  </si>
  <si>
    <t>4.2</t>
  </si>
  <si>
    <t>4.3</t>
  </si>
  <si>
    <t>4.4</t>
  </si>
  <si>
    <t>שיוך דרישות ליעדים עסקיים</t>
  </si>
  <si>
    <t>שיוך תקציבים לדרישות</t>
  </si>
  <si>
    <t>שיוך משאבים לדרישות</t>
  </si>
  <si>
    <t>המרת דרישה לפרויקט</t>
  </si>
  <si>
    <t>ניהול שינויים</t>
  </si>
  <si>
    <t xml:space="preserve">ניהול פרטי שינויים </t>
  </si>
  <si>
    <t>סיווג שינוי לקטגוריות</t>
  </si>
  <si>
    <t xml:space="preserve">הערכת משמעויות השינוי </t>
  </si>
  <si>
    <t xml:space="preserve">ניהול תהליך אישור שינוי </t>
  </si>
  <si>
    <t>ניהול היסטוריית שינוי.  כגון: תכנון מקורי, תכנון נכון לתאריך מסוים, תכנון נוכחי</t>
  </si>
  <si>
    <t>שיוך שינויים לדרישה</t>
  </si>
  <si>
    <t>שיוך שינויים לפרויקט</t>
  </si>
  <si>
    <t>ניהול דוחות</t>
  </si>
  <si>
    <t>7.1</t>
  </si>
  <si>
    <t xml:space="preserve">יצירה, צפיה, עדכון ומחיקה של מערכת, וניהול פרטי מערכת, כגון: פרטי זיהוי, סיווג, תעדוף, פלטפורמה. </t>
  </si>
  <si>
    <t>שיוך תכניות ליעדים עסקיים</t>
  </si>
  <si>
    <t>ניהול תכנית הפחתה לסיכון. כגון: תכניות מגירה ומנע</t>
  </si>
  <si>
    <t>שיוך סיכונים ליעדים עסקיים</t>
  </si>
  <si>
    <t>ניהול לוחות זמנים לתכניות ההפחתה ו/או שילובן בפרויקט</t>
  </si>
  <si>
    <t>שיוך סיכונים לפרויקט</t>
  </si>
  <si>
    <t>יצירה, צפיה, עדכון ומחיקה ידנית של תזכורת</t>
  </si>
  <si>
    <t>יצירה ממוכנת של תזכורת והתראה, בהתאם להגדרות מובנות.  כגון: בעת חריגה בלוחות זמנים, משאבים ותקציבים.</t>
  </si>
  <si>
    <t>יצירה ממוכנת של תזכורת והתראה בהתאם להגדרות מותאמות אישית</t>
  </si>
  <si>
    <t>שליחת תזכורת באמצעות דואר אלקטרוני</t>
  </si>
  <si>
    <t xml:space="preserve">ניהול חיפוש פשוט </t>
  </si>
  <si>
    <t>8.1</t>
  </si>
  <si>
    <t>ניהול משתמשים והרשאות</t>
  </si>
  <si>
    <t>יצירה, צפיה, עדכון ומחיקה של משתמשים</t>
  </si>
  <si>
    <t>11.2</t>
  </si>
  <si>
    <t>ניהול קבוצות משתמשים</t>
  </si>
  <si>
    <t>שיוך משתמשים לקבוצות משתמשים</t>
  </si>
  <si>
    <t>12.1</t>
  </si>
  <si>
    <t>1.1</t>
  </si>
  <si>
    <t>1.2</t>
  </si>
  <si>
    <t>1.3</t>
  </si>
  <si>
    <t>1.4</t>
  </si>
  <si>
    <t>1.5</t>
  </si>
  <si>
    <t>1.6</t>
  </si>
  <si>
    <t>1.7</t>
  </si>
  <si>
    <t>1.8</t>
  </si>
  <si>
    <t>1.9</t>
  </si>
  <si>
    <t>3.2</t>
  </si>
  <si>
    <t>3.3</t>
  </si>
  <si>
    <t>3.4</t>
  </si>
  <si>
    <t>ניהול תקציב</t>
  </si>
  <si>
    <t>תכנית עבודה</t>
  </si>
  <si>
    <t>פורטפוליו פרויקטים</t>
  </si>
  <si>
    <t>ניהול פרוגרמה (תכנית - Program)</t>
  </si>
  <si>
    <t>ניהול פרויקט (בודד)</t>
  </si>
  <si>
    <t>תמיכה במספר מתודולוגיות עבודה - יכולת עבודה ב- Agile/Scrum, ב- Waterfall</t>
  </si>
  <si>
    <t>דיווח ביצוע ברמת משאב.</t>
  </si>
  <si>
    <t>ניהול משאבים שאינם כ"א כמו: נפח אחסון, צריכת CPU, משאבי גיבוי, משאבי תקשורת, ציוד, חדרים וכו'</t>
  </si>
  <si>
    <t>ניהול קטלוגים ברמת המשרד וקשר לקטלוגים המרכזיים</t>
  </si>
  <si>
    <t>תמיכה בתהליכים מיוחדים ברמת המשרד</t>
  </si>
  <si>
    <t>ממשקים נוספים</t>
  </si>
  <si>
    <t>יוגדרו תנאים בכדי שהממשק יעבוד ותהליך הטעינה יאכוף את התנאים הללו.
הממשק יתריע על נתוני חובה חסרים, ובמידה ויש כאילו לא יקלוט את כל הקובץ, ויידרש לתקן את הנתונים לפני ניסיון טעינה נוסף.</t>
  </si>
  <si>
    <t>הממשק יקלוט את הנתונים למערכת תוך מיפויים לטבלאות המערכת הרלוונטיות.</t>
  </si>
  <si>
    <t>לאחר הקליטה ניתן יהיה להשלים נתונים שלא היו נתוני חובה בתוך המערכת לפי הצורך.</t>
  </si>
  <si>
    <t>דרישות נוספות</t>
  </si>
  <si>
    <t>Responsive</t>
  </si>
  <si>
    <t>ניהול תזכורות והתראות</t>
  </si>
  <si>
    <t>ניהול מטרות ויעדים</t>
  </si>
  <si>
    <t>יכולת גמישה לדווח ביצועי עובדים ברמות שונות לפי החלטת כל משרד - 
דיווח שעות ברמת משימה, רמת פרויקט / דרישה או דיווח ביצוע כן/לא בלבד ברמת משימות ללא שעות.
דווח ע"י העובד עצמו או דווח מרכזי ע"י מנהל.</t>
  </si>
  <si>
    <t>דיווח ביצועי עובדים</t>
  </si>
  <si>
    <t>יכולת לעדכונים גורפים במערכת (למשל, החלפת מנהל פרויקט גורפת במקרה של עזיבת עובד, עדכון סטטוס גורף לרשימת דרישות בגרסה שהועברה לייצור וכו').</t>
  </si>
  <si>
    <t>תהליכי בקרה</t>
  </si>
  <si>
    <t>יכולת של המשרדים למדר פרטי מידע מסויימים - ברמת שורה וברמת שדות (למשל, לסמן מערכות פנימיות שלא יראו ע"י משרדים אחרים, לנהל מידע נוסף שיהיה נגיש רק למשרד).</t>
  </si>
  <si>
    <t>ניהול ובקרה של נושא היקף נותני שירותים</t>
  </si>
  <si>
    <t>תמיכה בריבוי ארגונים</t>
  </si>
  <si>
    <t>אפשרות לשיתוף תבניות / תהליכים מיוחדים בין משרדים - למשל, משרד שהוסיף תהליך מיוחד והוחלט שעוד משרדים יכולים להשתמש בו - נדרשת יכולת להפוך את התהליך לתהליך ליבה גלובלי.</t>
  </si>
  <si>
    <t>אפשרות לניהול פרויקט חוצה משרדים כאשר יש משרד מוביל ויש עבודה (WBS) שצריכה להתבצע במשרדים אחרים (כולל ממשל זמין).</t>
  </si>
  <si>
    <t>מקום מרכזי ברמת עובד (Inbox) הכולל את כלל המשימות המשוייכות אליו מכלל הנושאים בהם הוא מעורב.</t>
  </si>
  <si>
    <t>שיוך יעדים עסקיים למטרות.</t>
  </si>
  <si>
    <t>עדכונים גורפים</t>
  </si>
  <si>
    <t>קיים במוצר OOTB</t>
  </si>
  <si>
    <t>אפשרי בקסטומיזציה</t>
  </si>
  <si>
    <t>דורש פיתוח</t>
  </si>
  <si>
    <t>ניהול מהדורות מערכת.</t>
  </si>
  <si>
    <t>קטלוג ספקים ויועצים</t>
  </si>
  <si>
    <t>ניהול יעדים עסקיים ברמת המשרד וברמת יחידת התקשוב - יצירה, צפיה, עדכון ומחיקה של יעד עסקי, וניהול פרטי יעד עסקי, כגון: פרטי זיהוי, סיווג ותעדוף.</t>
  </si>
  <si>
    <t>ניהול תכנית עבודה רב שנתית.</t>
  </si>
  <si>
    <t xml:space="preserve">ניהול "בנק שעות" של משאב חיצוני. למשל לפי הזמנות, והתראה על סיום בנק השעות באחוז ניצול מוגדר. </t>
  </si>
  <si>
    <t>צפייה בתקציב הפרויקט לפי רמות של משימות-&gt;פרויקט-&gt;כלל הפרויקטים (Top-Down ו- Buttom Up)</t>
  </si>
  <si>
    <t>2</t>
  </si>
  <si>
    <t>3</t>
  </si>
  <si>
    <t>4</t>
  </si>
  <si>
    <t>5</t>
  </si>
  <si>
    <t>6</t>
  </si>
  <si>
    <t>7</t>
  </si>
  <si>
    <t>8</t>
  </si>
  <si>
    <t>9</t>
  </si>
  <si>
    <t>10</t>
  </si>
  <si>
    <t>11</t>
  </si>
  <si>
    <t>12</t>
  </si>
  <si>
    <t>13</t>
  </si>
  <si>
    <t>14</t>
  </si>
  <si>
    <t>15</t>
  </si>
  <si>
    <t>16</t>
  </si>
  <si>
    <t>17</t>
  </si>
  <si>
    <t>18</t>
  </si>
  <si>
    <t>שיוך תקציבים לפורטפוליו פרויקטים</t>
  </si>
  <si>
    <t>יכולת לשייך דרישה אחת או יותר לפרויקט.
לכל פרויקט תקושר לפחות דרישה אחת.
אין חובה לקשר דרישה לפרויקט (למשל, שו"ש, תחזוקה שוטפת).
יכולת להגדיר פרויקט לצרכי שוטף (למשל, "שינויים ושיפורים 2016" באופן כללי או ברמת המערכות המרכזיות) - על פי שיקול דעת המשרד.</t>
  </si>
  <si>
    <t>ניהול מטרות ברמת המשרד וברמת יחידת התקשוב - יצירה, צפיה, עדכון ומחיקה של מטרות, וניהול פרטי מטרה.</t>
  </si>
  <si>
    <t xml:space="preserve">סיווג פורטפוליו פרויקטים לקטגוריות </t>
  </si>
  <si>
    <t>1</t>
  </si>
  <si>
    <t>ניהול משימות</t>
  </si>
  <si>
    <t>יצירה, צפיה, עדכון, מחיקה לוגית של פרויקט וניהול פרטי פרויקט.</t>
  </si>
  <si>
    <t>התראה על סיום בנק השעות שמנוהל עבור משאב חיצוני</t>
  </si>
  <si>
    <t>19</t>
  </si>
  <si>
    <t>20</t>
  </si>
  <si>
    <t>21</t>
  </si>
  <si>
    <t>22</t>
  </si>
  <si>
    <t>23</t>
  </si>
  <si>
    <t>24</t>
  </si>
  <si>
    <t>25</t>
  </si>
  <si>
    <t>26</t>
  </si>
  <si>
    <t>27</t>
  </si>
  <si>
    <t>28</t>
  </si>
  <si>
    <t>29</t>
  </si>
  <si>
    <t>30</t>
  </si>
  <si>
    <t>31</t>
  </si>
  <si>
    <t>32</t>
  </si>
  <si>
    <t>33</t>
  </si>
  <si>
    <t>ניהול לוח זמנים מפורט בתצורת גאנט</t>
  </si>
  <si>
    <t>הצגת היררכיית תקציב בתוך פרויקט</t>
  </si>
  <si>
    <t>ביצוע פעולות מתמטיות על תקציב פרויקט: סכום, ממוצע, שונות, מינימום ומקסימום</t>
  </si>
  <si>
    <t>תמחור עלות שעה</t>
  </si>
  <si>
    <t>תמחור שעות נוספות</t>
  </si>
  <si>
    <t>תמחור חומרים</t>
  </si>
  <si>
    <t>תמחור ציוד</t>
  </si>
  <si>
    <t>תמחור עלויות קבועות</t>
  </si>
  <si>
    <t>תמחור עלויות משתנות</t>
  </si>
  <si>
    <t>מידור דרישות ברמת משרד - כל משרד רואה את הדרישות שבאחריותו או דרישות בהן הוא משתתף.</t>
  </si>
  <si>
    <t>מידור פרויקטים ברמת משרד - כל משרד רואה את הפרויקטים שבאחריותו או פרויקטים בהם הוא משתתף.</t>
  </si>
  <si>
    <t>יצירה, צפיה ועדכון של דרישה.</t>
  </si>
  <si>
    <t>ניהול אבני דרך מרכזיות ברמת הדרישה - לדוגמא: תאריכי סיום של השלבים במחזור חיי דרישה.</t>
  </si>
  <si>
    <t>מעקב אחר שינויים בדרישה (היסטוריית שינויים)</t>
  </si>
  <si>
    <t>צירוף קבצים נלווים לדרישה</t>
  </si>
  <si>
    <t>איחוד/מיזוג של דרישות</t>
  </si>
  <si>
    <t>יצירת תלות / קשר בין דרישות</t>
  </si>
  <si>
    <t xml:space="preserve">סנכרון לוחות זמנים, משאבים ותקציב - עקב עדכון דרישה  </t>
  </si>
  <si>
    <t>חישוב ROI לפרויקט</t>
  </si>
  <si>
    <t>ניהול רשימת אבני דרך פרטניות לפרויקט (בנוסף לאבני הדרך המרכזיות).
לכל פרויקט יכול להיות מספר שונה של אבני דרך פרטניות.
לדוגמא: אבני דרך לתשלום, אבני דרך Go / No Go, נקודות ציון.</t>
  </si>
  <si>
    <t>ייצוא וייבוא נתונים מ- Project חיצוני בצורה אגרגטיבית (ללא מחיקת הקיים)</t>
  </si>
  <si>
    <t>צירוף קבצים נלווים לפרויקט</t>
  </si>
  <si>
    <t>יצירת WBS</t>
  </si>
  <si>
    <t>יצירת חבילת עבודה</t>
  </si>
  <si>
    <t>הגדרת תלויות בין פרויקטים כך ששינוי בפרויקט א' ישוקף בפרויקט ב'</t>
  </si>
  <si>
    <t>צפייה בהתקדמות הפרויקט על פני ציר הזמן</t>
  </si>
  <si>
    <t>מעקב אחר ההוצאות בפרויקט (הוצאות על פני זמן ויחידות עבודה)</t>
  </si>
  <si>
    <t>ניהול תלויות בין משימות בפרויקט ספציפי או דרישה ספציפית</t>
  </si>
  <si>
    <t>ניהול תלויות בין משימות של כלל הפרויקטים / הדרישות</t>
  </si>
  <si>
    <t>ניהול תוצרי משימה</t>
  </si>
  <si>
    <t>ניהול היסטוריה של משימה</t>
  </si>
  <si>
    <t>הזנת אחוזי ביצוע של משימות</t>
  </si>
  <si>
    <t>דווח שעות עבודה שהושקעו במשימה</t>
  </si>
  <si>
    <t>הצגת רשימת המשימות שבוצעו בפרויקט / בדרישה</t>
  </si>
  <si>
    <t>יצירה, צפיה, עדכון, מחיקה לוגית של משימה וניהול פרטי משימה, כגון: נושא, גורם מקצה, גורם מבצע, עדיפות, משך, תאריכים</t>
  </si>
  <si>
    <t>יצירת ערסל ותחתיו משימות</t>
  </si>
  <si>
    <t>שיוך משימות לתכניות</t>
  </si>
  <si>
    <t>שיוך משימות לפורטפוליו פרויקטים</t>
  </si>
  <si>
    <t>שיוך משימות לפרויקט</t>
  </si>
  <si>
    <t>שיוך לוחות זמנים למשימות</t>
  </si>
  <si>
    <t>שיוך סיכונים למשימות</t>
  </si>
  <si>
    <t>הגדרת לוח זמנים לפרויקט (הגדרת לוח זמנים ייעודי לפרויקט)</t>
  </si>
  <si>
    <t>הוספת מזהה חד ערכי למשימה באופן אוטומטי</t>
  </si>
  <si>
    <t>הזנת משכים למשימה</t>
  </si>
  <si>
    <t>עדכון תאריכים למשימה</t>
  </si>
  <si>
    <t>אפשרות להגדרת אילוצים למשימה</t>
  </si>
  <si>
    <t>הגדרת ימי חופשה, חגים וסופי שבוע בלוח זמנים.</t>
  </si>
  <si>
    <t>יכולת כיווץ/הרחבה/קיבוץ תצוגה של משימות לרמת חבילת עבודה וערסל</t>
  </si>
  <si>
    <t>ניהול לוח זמנים</t>
  </si>
  <si>
    <t>הגדרת משאב כלא פעיל או כ- 0% משרה</t>
  </si>
  <si>
    <t>הקצאת משאבים לפרויקט, לדרישה או למשימה ספציפית</t>
  </si>
  <si>
    <t>הקצאת משאב למספר פרויקטים / דרישות / משימות</t>
  </si>
  <si>
    <t>הקצאת קבוצת משאבים לפרויקט / דרישה / משימה</t>
  </si>
  <si>
    <t>צפייה בהתפלגות משאב על פני הפרויקטים / דרישות / משימות בהם הוא מועסק - גרף ורשימת פעילויות אליהם המשאב משויך</t>
  </si>
  <si>
    <t>יכולת לשריין משאב לפרויקט מוגדר</t>
  </si>
  <si>
    <t>יכולת לייבא משאבים ממקור חיצוני באמצעות טעינת קובץ</t>
  </si>
  <si>
    <t>הקצאת משאבי כ"א ברמת תפקיד או ברמת שם עובד לפרויקטים / דרישות / משימות</t>
  </si>
  <si>
    <t>יכולת בקרת עומסים על משאב - הצגת זמינות של משאב על פני זמן</t>
  </si>
  <si>
    <t>יכולת לבצע סימולציה של השפעה של שינויי בהקצאות משאבים על פורטפוליו הפרויקטים / פורטפוליו הדרישות.</t>
  </si>
  <si>
    <t>העברת הודעה אוטומטית למשתמש על הקצאתו כמשאב לפעילות כלשהי.</t>
  </si>
  <si>
    <t>ניהול משאב אנושי פנימי. כגון: עובד ספציפי באגף מחשוב</t>
  </si>
  <si>
    <t>ניהול משאב אנושי חיצוני . כגון: ספק, לקוח</t>
  </si>
  <si>
    <t>הגדרת משאב פעיל או כ- %X משרה</t>
  </si>
  <si>
    <t>ביצוע החלקת משאבים</t>
  </si>
  <si>
    <t>חישוב זמינות משאב על סמך הקצאתו לפעילויות שונות ואחוז המשרה.</t>
  </si>
  <si>
    <t>שליחת תזכורת לרשימת תפוצה המנוהלת ברמת יישות : פרויקט / דרישה / תכנית / משימה</t>
  </si>
  <si>
    <t>שליחת תזכורות והתראות על חריגים - לדוגמא: אבני דרך חורגות, תוצרים שטרם הושלמו וכו'
שליחת תזכורות ללקוח הדורש - לדוגמא: פתיחת פרויקט, מעבר בין שלבי פרויקט, סיום פרויקט וכו'.</t>
  </si>
  <si>
    <t>הצגת סיכונים עם עזרי חיווי גרפיים. כגון: רמזורים</t>
  </si>
  <si>
    <t>שיוך תקציבים לתכנית עבודה שנתית / תכנית עבודה רב שנתית</t>
  </si>
  <si>
    <t>שיוך אוסף פרויקטים / דרישות בעלי מכנה נושאי משותף לתכנית, כולל יכולות ניהול ובקרה ברמת התכנית.</t>
  </si>
  <si>
    <t>שיוך תקציבים לפרויקטים</t>
  </si>
  <si>
    <t>שיוך תקציבים למשימות</t>
  </si>
  <si>
    <t>שיוך תקציבים למשאבים</t>
  </si>
  <si>
    <t>שיוך דרישה למערכות.</t>
  </si>
  <si>
    <t>שיוך משאבים למשימות.</t>
  </si>
  <si>
    <t>שיוך משימות לדרישה</t>
  </si>
  <si>
    <t xml:space="preserve">שיוך משאבים לפורטפוליו פרויקטים כולל משאבים שמיים, ומשאבים על פי היררכיה ארגונית (כמו: צוות, מחלקה ותחום). </t>
  </si>
  <si>
    <t>שיוך לוחות זמנים לפורטפוליו פרויקטים</t>
  </si>
  <si>
    <t>שיוך לוחות זמנים לדרישה</t>
  </si>
  <si>
    <t>שיוך לוחות זמנים למשאבים</t>
  </si>
  <si>
    <t>שיוך לוחות זמנים לתקציבים</t>
  </si>
  <si>
    <t>שיוך סיכונים לפורטפוליו פרויקטים</t>
  </si>
  <si>
    <t>שיוך סיכונים לתכניות</t>
  </si>
  <si>
    <t>שיוך סיכונים לדרישה</t>
  </si>
  <si>
    <t>שיוך סיכונים למשאבים</t>
  </si>
  <si>
    <t>הוספת מסמך למשימה</t>
  </si>
  <si>
    <t>מיפוי מערכות שבשימוש המשרד.</t>
  </si>
  <si>
    <t>הפקת דו"ח יתרות פתיחה ברמת יחידת התקשוב - סה"כ כמות עובדים לפי סוגי העסקה (עובדי מדינה, סטודנטים, נותני שירותים, מיקור חוץ) על פי התפקידים המוגדרים בקטלוג תפקידים.</t>
  </si>
  <si>
    <t>ניהול לקוחות ויחידות עסקיות שעובדות מול יחידת התקשוב של המשרד</t>
  </si>
  <si>
    <t>מיפוי ספקים ויועצים איתם עובדת יחידת התקשוב.</t>
  </si>
  <si>
    <t>קבלת התראות על חריגה בתהליך</t>
  </si>
  <si>
    <t>שליחת משימות לדוא"ל</t>
  </si>
  <si>
    <t>ממשק לקליטת נתונים מסוכמים מיחידות תקשוב שאינן משתמשות במערכת בנושא תכנית עבודה שנתית</t>
  </si>
  <si>
    <t>ממשק לקליטת נתונים מסוכמים מיחידות תקשוב שאינן משתמשות במערכת בנושא תקציב</t>
  </si>
  <si>
    <t>אפשרות לגישה למידע במערכת ע"י מערכות חיצוניות (למשל, פורטל ניהול ידע).</t>
  </si>
  <si>
    <t>ממשקים למערכות ברמת המשרד</t>
  </si>
  <si>
    <t xml:space="preserve">היחס בין תכנית העבודה המנוהלת בתמ"ר לבין תכנית העבודה IT יכול להיות רבים לרבים היינו:
• משימה אחת מתמ"ר יכולה להיות קשורה לפרויקט אחד או יותר בתכנית העבודה של IT.
• מספר משימות מתמ"ר יכולים להיות קשורים יחד לפרויקט אחד בתכנית העבודה של IT.
• יתאפשר לנהל משימות בתמ"ר ללא משימות בתכנית עבודה ב- IT ולהיפך.
</t>
  </si>
  <si>
    <t>ממשק לעדכון סטטוס משימות בתמ"ר עבור משימות ששויכו לדרישות / פרויקטים מתוך סטטוס הדרישות / פרויקטים המקושרים אליה.</t>
  </si>
  <si>
    <t>ממשקים לתמ"ר - תכנון ממשלתי רוחבי</t>
  </si>
  <si>
    <t xml:space="preserve">ממשק לטעינת יעדים ומטרות ברמת המשרד מתמ"ר.
</t>
  </si>
  <si>
    <t xml:space="preserve">ממשק לטעינת משימות שהוגדרו בתכנית העבודה של המשרד בתמ"ר למערכת.
</t>
  </si>
  <si>
    <t>מיפוי ויישום ממשקים נוספים לתמ"ר בתוך שנת התקציב ואחרי שנת התקציב - על פי אפיון מפורט</t>
  </si>
  <si>
    <t>ממשקים למערכות רוחביות נוספות</t>
  </si>
  <si>
    <t>ממשקים לקליטת נתונים - כללי</t>
  </si>
  <si>
    <t>ממשקים לקליטת נתונים מיחידות התקשוב</t>
  </si>
  <si>
    <t>שאילתות מידע</t>
  </si>
  <si>
    <t>אפשרות גמישה מבחינת פרמטרים לביצוע שאילתות על כלל רכיבי המידע המנוהלים במערכת.</t>
  </si>
  <si>
    <t>אפשרות לשמור שאילתה לשימוש חוזר.</t>
  </si>
  <si>
    <t>אפשרות לעשות "מנוי" על תוצאת שאילתה אחת לתקופה (תקופה יכולה להיות שעות, ימים, שבועות וכו').</t>
  </si>
  <si>
    <t>יכולת לבצע דו"חות על כלל המידע המנוהל במערכת.</t>
  </si>
  <si>
    <t>ניהול היפר קישור בשאילתה אשר מפנה לרשומה רלוונטית במערכת</t>
  </si>
  <si>
    <t>דו"ח פרויקטים / דרישות בחתך של משתמש ויחידה עסקית</t>
  </si>
  <si>
    <t>דו"ח סטטוס פרויקטים / דרישות</t>
  </si>
  <si>
    <t>דו"ח סטטוס סיכונים ברמת כלל ישויות המערכת</t>
  </si>
  <si>
    <t>דו"ח סיכום תקציב פרויקט, כולל היסטוריה</t>
  </si>
  <si>
    <t>דו"ח תמונת משאבים</t>
  </si>
  <si>
    <t>דו"ח מחסור במשאבים</t>
  </si>
  <si>
    <t>דו"ח ניצול תקציבים</t>
  </si>
  <si>
    <t>דו"ח משימות עתידיות</t>
  </si>
  <si>
    <t>דו"ח עובדים עפ"י יחידה ארגונית</t>
  </si>
  <si>
    <t>דו"ח של משימות שלא הסתיימו בזמן</t>
  </si>
  <si>
    <t>דו"ח של משימות אשר חורגות בזמן אך עדיין לא הסתיימו</t>
  </si>
  <si>
    <t>דו"ח ניצול משאבים ברמה שבועית, חודשית, רבעונית ושנתית</t>
  </si>
  <si>
    <t>תצוגות</t>
  </si>
  <si>
    <t>מנוע חיפוש עם אפשרות חיפוש במספר כלים, מערכות, מאגרי מידע חיצוניים למערכת והנגשת מרכזית של התוצאות.</t>
  </si>
  <si>
    <t>תמיכה בחיפוש טקסטואלי מעבר לחיפוש לפי מילות מפתח / METADATA - היכן מופיעים מונחים שנרשמו טקסטואלית או משהו קרוב.</t>
  </si>
  <si>
    <t xml:space="preserve">ניהול אחזור תוצאות מבוסס הרשאות. בתוך כך: למשתמש לא יוצגו רשומות להן אינו מורשה, וכן לא יוצגו אינדיקציות לקיומן (כמו סך כמות הרשומות). </t>
  </si>
  <si>
    <t>ניהול פעולות גורפות ברשימת תוצאות החיפוש. כגון: עריכה, מחיקה, הדפסה, שליחה באמצעות דואר אלקטרוני.</t>
  </si>
  <si>
    <t>תמיכה ביכולות חיפוש ואחזור כלל סוגי המידע המנוהל במערכת - דרישה, פרויקט, משימה, מסמך  וכו'</t>
  </si>
  <si>
    <t>יכולת הצגת הנתונים באמצעות תרשימים ברורים המותאמים לסוג המידע הנדרש (פאי, תרשימי BAR, תרשימי בועות, וכו').</t>
  </si>
  <si>
    <t>אפשרי באמצעות Script</t>
  </si>
  <si>
    <t>מיקוד ב- TOP 10 של נושאים שונים לדוגמא: כ"א, פרויקטים, אבני דרך קרובות, הגדולים בתקציב ועוד...</t>
  </si>
  <si>
    <t>יכולת עבודה של כלל המשרדים תחת התקנה אחת באופן ממודר לגמרי.</t>
  </si>
  <si>
    <t>יכולת הטמעה מודולרית של תהליכי ליבה מול כל משרד בהתאם לרמת הבשלות שלו וצרכיו.</t>
  </si>
  <si>
    <t>תמיכה בריבוי ארגונים (Multi Org)</t>
  </si>
  <si>
    <t>יכולת הגדרה ברמת יחידת תקשוב של טפסים משולבים בתהליכי WF משלה, מעבר למה שייושם באופן גנרי במערכת.</t>
  </si>
  <si>
    <t>יכולת ניהול הרשאות על מידע ברמת משרד - כל משרד רואה את מכלול הנתונים שלו וחסום לצפייה בנתונים של משרדים אחרים.</t>
  </si>
  <si>
    <t>יכולת ניהול הרשאות על מידע שפתוח לכולם בצורה רוחבית - למשל, קטלוגים מרכזיים, מידע מסוכם על תכניות עבודה, תקציב, כ"א ברמת סטטיסטיקות רוחביות על המשרדים.</t>
  </si>
  <si>
    <t>יכולת ניהול של תהליכי עבודה ייחודיים שהוגדרו ליחידת תקשוב ספציפית כך שיהיו חשופים רק למשתמשים / לקוחות של יחידת התקשוב זו.</t>
  </si>
  <si>
    <t>אפשרות למתן הרשאות לצפייה בלבד</t>
  </si>
  <si>
    <t>יכולת ברמת יחידת תקשוב להוספת של METADATA ספציפי ו/או התאמות של מאפייני שדות וערכיהם ברמת הישויות השונות אשר יהיה חשוף רק למשתמשים / לקוחות הקשורים לאותה יחידת תקשוב</t>
  </si>
  <si>
    <t>יכולת לביצוע התאמות של מיקום שדות בטפסים עבור יחידות תקשוב שונות.</t>
  </si>
  <si>
    <t>יכולת לביצוע התאמות של הצגת רשימת תוצאות חיפוש, ובכלל זה: עמודות ואופן מיון עבור יחידות תקשוב שונות.</t>
  </si>
  <si>
    <t>יכולת ביצוע התאמות של מבנה ארגוני עבור יחידות תקשוב שונות</t>
  </si>
  <si>
    <t xml:space="preserve">יכולת של המשתמש לבחור בין ממשק עבודה בעברית לממשק באנגלית </t>
  </si>
  <si>
    <t>יכולת של עובד לדווח סטטוס ביצוע על המשימות המוקצות לו.</t>
  </si>
  <si>
    <t>אופן היישום</t>
  </si>
  <si>
    <t>הצגת לוח זמנים עם עזרי חיווי גרפיים  כגון: גאנט, לוח שנה</t>
  </si>
  <si>
    <t>יכולת לצרף סוגים שונים של קבצים לדוגמא: word, pdf, excel, PPT</t>
  </si>
  <si>
    <t>יכולת הצגת פילוח המשימות ברמת העובד לפי סווגים שונים (לדוגמא: סטטוס, שלב במחזור חיים וכו')</t>
  </si>
  <si>
    <t>סידורי</t>
  </si>
  <si>
    <t>ניהול חיפוש מתקדם תוך שימוש באופרטורים, כגון: או, וגם, שווה ל(ערך), שונה מ(ערך), מכיל (ערך), מכיל נתונים, ללא נתונים</t>
  </si>
  <si>
    <t>אופן המימוש - הצהרת מציע</t>
  </si>
  <si>
    <t>ציון 1-10 - הצהרת מציע</t>
  </si>
  <si>
    <t>יכולת עבודה של כלל המשרדים תחת אותו בסיס נתונים מרכזי באופן ממודר לגמרי.</t>
  </si>
  <si>
    <t>לא קיים בפתרון</t>
  </si>
  <si>
    <t>אפשרות לביצוע תרחישים מדמי שינוי מציאות (What if Senarios) בפורטפוליו הדרישות.</t>
  </si>
  <si>
    <t>ניהול ניקוד וציונים לדרישות, בהתאם לקריטריונים שונים, לצורך שקלול כלל הדרישות כבסיס להחלטה על תכנית עבודה.</t>
  </si>
  <si>
    <t>ניהול תהליך אישור תשלום מתקציב הפרויקט.</t>
  </si>
  <si>
    <t>מיון דרישות עפ"י מדדים שונים לדוגמא: לפי חשיבות, יחידות עסקיות וסוג הדרישה, דרישות שאושרו/לא אושרו.</t>
  </si>
  <si>
    <t>הצגת פורטפוליו פרויקטים בחתכים שונים (כגון: תעדוף, משאבים, תקציבים) .</t>
  </si>
  <si>
    <t>סינון דרישות עפ"י מדדים שונים לדוגמא: לפי חשיבות, יחידות עסקיות וסוג הדרישה, דרישות שאושרו/לא אושרו.</t>
  </si>
  <si>
    <t>עריכה קבוצתית של דרישות - לדוגמא עדכון שם/תעדוף עבור כמה דרישות יחדיו.</t>
  </si>
  <si>
    <t>ניהול תרחישים מדמי שינוי מציאות בפורטפוליו הפרויקטים.</t>
  </si>
  <si>
    <t>ניהול ניקוד וציונים לפרויקטים, בהתאם לקריטריונים שונים, לצורך שקלול כלל הפרויקטים כבסיס להחלטה על תכנית עבודה.</t>
  </si>
  <si>
    <t>מיון פרויקטים עפ"י מדדים שונים לדוגמא: לפי חשיבות, יחידות עסקיות וסוג הפרויקט.</t>
  </si>
  <si>
    <t>סינון פרויקטים עפ"י מדדים שונים לדוגמא: לפי חשיבות, יחידות עסקיות וסוג הפרויקט.</t>
  </si>
  <si>
    <t>עריכה קבוצתית של פרויקטים - לדוגמא עדכון שם/תעדוף עבור כמה פרויקטים יחדיו.</t>
  </si>
  <si>
    <t>יצירה, צפיה, עדכון ומחיקה של תכנית, וניהול פרטי תכנית, כגון: פרטי זיהוי, סיווג ותעדוף.</t>
  </si>
  <si>
    <t>ניהול היסטוריה של תכנית.</t>
  </si>
  <si>
    <t>מיון תוכניות עפ"י מדדים שונים לדוגמא: לפי חשיבות, יחידות עסקיות וסוג התוכנית.</t>
  </si>
  <si>
    <t>סינון תוכניות עפ"י מדדים שונים לדוגמא: לפי חשיבות, יחידות עסקיות וסוג התוכנית.</t>
  </si>
  <si>
    <t>סגירה / ביטול לוגי של דרישה כולל סיבת ביטול - לדוגמא: בוטל, מוקפא, כפול.</t>
  </si>
  <si>
    <t>התאמת מאפייני הדרישה לסוג הדרישה (במסך מאפייני הדרישה).</t>
  </si>
  <si>
    <t>סגירה / ביטול לוגי של פרויקט כולל סיבת ביטול - לדוגמא: בוטל, מוקפא, כפול.</t>
  </si>
  <si>
    <t>יצירה אוטומטית של מזהה חד חד ערכי לפרויקט.</t>
  </si>
  <si>
    <t>תמיכה בעבודה בחיבור מאובטח מרחוק על בסיס SSL VPN.</t>
  </si>
  <si>
    <t>ממשק העבודה של המערכת (תפריטים, הזנה, ניהול וצפייה) יתמוך בצורה מלאה בשפה העברית ועם RTL</t>
  </si>
  <si>
    <t xml:space="preserve">תמיכה בשפות: עברית ואנגלית, כולל תמיכה מלאה במחרוזות משולבות עברית, אנגלית, ספרות ותווים אחרים. </t>
  </si>
  <si>
    <t>יכולת להצגה לדורש של רשימת המסמכים הנלווים שהוא נדרש למלא.</t>
  </si>
  <si>
    <t>יכולת להקמה באופן אוטומטי של רשימת משימות / גאנט בהתאם למשימות לביצוע שהוגדרו מראש. למשל, משימות לביצוע עבור שירות מסוים או עבור סוג דרישה / פרויקט מסויימים.</t>
  </si>
  <si>
    <t>ריכוז בתחילת השנה של נתוני כ"א של כלל יחידות התקשוב הממשלתיות בפורמט מובנה מראש במערכת.</t>
  </si>
  <si>
    <t>הבקשות יגיעו לאחראי תהליך היקף נותני שירותים בתהליך WF.</t>
  </si>
  <si>
    <t>יכולת שמירת הפרוטוקול בפורמט PDF.</t>
  </si>
  <si>
    <t>יישום תהליכים עסקיים תוך שימוש ב- WF כולל יכולת הגדרת חוקים עבור אישורים של גורמים שונים.</t>
  </si>
  <si>
    <t xml:space="preserve">תמיכה בתהליכי שיקוף מצב בקרה רבעוניים מתוך נתוני המערכת - על מגוון מידעים כמו: כ"א, תקציב, תכנית עבודה וכו'.
</t>
  </si>
  <si>
    <t xml:space="preserve">אפשרות להגדרת תהליך של הפקת "תמונת מצב - טיוטה" למשל, על בסיס העתקת תמונת מצב של סוף רבעון קודם, עם יכולת לבצע תיקונים ברמת המשרד ולאשר את סיום העדכון.
</t>
  </si>
  <si>
    <t>יכולת לשליחת תזכורות לגורם אחראי ביחידות תקשוב שאינן עובדות במערכת ותמיכה בהזרמת המידע בממשק.</t>
  </si>
  <si>
    <t>ניהול משתמשים והרשאות - כללי</t>
  </si>
  <si>
    <t xml:space="preserve">שמירה על אחידות בעיצוב המסכים, כגון במיקום סרגלי הכלים. </t>
  </si>
  <si>
    <t xml:space="preserve">תפעול פשוט ואינטואיטיבי. </t>
  </si>
  <si>
    <t xml:space="preserve">ניווט מהיר וקל בין מסכים. </t>
  </si>
  <si>
    <t xml:space="preserve">תמיכה בעבודה עם ריבוי אובייקטים, כך שיתאפשר ביצוע פעולה ביותר מרשומה אחת במקביל. </t>
  </si>
  <si>
    <t>יכולת לעזרה באמצעות כפתור "עזרה" ו/או באמצעות Tool Tip.</t>
  </si>
  <si>
    <t>יכולת שימוש בלחצני פעולה, רק אם פעולתם אמורה להיות אפשרית.</t>
  </si>
  <si>
    <t xml:space="preserve">יכולת חיווי ברור על שדות חובה בהתאם לקונבנציה המקובלת: * (כוכבית בצבע אדום). </t>
  </si>
  <si>
    <t>יכולת מקשי קיצור במקלדת עבור הפעלת פונקציות שכיחות.</t>
  </si>
  <si>
    <t>ממשק משתמש - UI</t>
  </si>
  <si>
    <t>הנדסת אנוש</t>
  </si>
  <si>
    <t>יכולת הזדהות מול Active Directory מרכזי</t>
  </si>
  <si>
    <t>תמיכה בהתנתקות אוטומטית לאחר משך זמן של חוסר פעילות.</t>
  </si>
  <si>
    <t>תמיכה בדרישה לשינוי סיסמא בתדירות שתיקבע על פי סטנדרט אבטחת מידע של רשות התקשוב הממשלתי.</t>
  </si>
  <si>
    <t>ניהול תהליך איסוף דרישות לפרויקטים חדשים מהיחידות העסקיות כולל תעדופן, תקצובן ואישורן.
רק הדרישות החדשות שאושרו יוכנסו לתכנית העבודה השנתית כפרויקטים חדשים.</t>
  </si>
  <si>
    <t>סיווג משימה לקטגוריות</t>
  </si>
  <si>
    <t>שליחת תזכורת באמצעות מסרון (SMS)</t>
  </si>
  <si>
    <t>ממשק למערכת ניהול מסמכים סע"ר - סביבת עבודה רוחבית (Documentum) - יכולת קישור מהמערכת למסמכים המתוייקים בסע"ר.
א. יכולת התממשקות מול דוקומנטום באמצעות Web Service.
ב. יכולת שמירת קישור לקובץ במערכת ניהול המסמכים.
ג. יכולת מעבר למערכת הדוקומנטום באמצעות לינק מתוך המערכת.</t>
  </si>
  <si>
    <t>ממשק ל- SAP-GRC - ניהול סיכונים</t>
  </si>
  <si>
    <t>תמיכה בקישור מול מערכות IDM (ניהול זהויות)</t>
  </si>
  <si>
    <t>ייבוא וייצוא נתונים באמצעות Microsoft Office Excel.</t>
  </si>
  <si>
    <t xml:space="preserve">יכולת התממשקות דו כוונית מול MS Project - יכולת ייבוא ויכולת ייצוא. כולל יבוא תכנית עבודה של פרויקט (כגון: פרטי פרויקט, לוחות זמנים, משאבים), אשר הוכנה על ידי משאב חיצוני. </t>
  </si>
  <si>
    <t>יכולת עבודה דו כוונית מול MS Project Server.</t>
  </si>
  <si>
    <t>תמיכה בשליחת הודעות באמצעות דואר אלקטרוני למשתמש ספציפי.</t>
  </si>
  <si>
    <t>תמיכה בשליחת הודעות באמצעות דואר אלקטרוני לקבוצת משתמשים.</t>
  </si>
  <si>
    <t>יכולת לקבל הודעת דואר אלקטרוני ב-outlook על חריגה/הודעה ולפתוח את המסך הרלוונטי מתוך הודעת הדואר האלקטרוני.</t>
  </si>
  <si>
    <t xml:space="preserve">תמיכה בשליחת מסרון (sms) </t>
  </si>
  <si>
    <t>ממשק לפורטל ארגוני מסוג Share Point 2010 ומעלה לשם הצגת טפסים, דוחות, גאנטים, משימות וכד'.</t>
  </si>
  <si>
    <t>ניהול API / Web Services / COM Object, עבור ממשקים ייחודיים ברמת המשרד וממשקים עתידיים</t>
  </si>
  <si>
    <t>ייבוא וייצוא של נתונים בפורמט  Microsoft Office Excel</t>
  </si>
  <si>
    <t>ייבוא וייצוא של נתונים בפורמט PDF כולל יכולת הגדרת Header ו- Footer</t>
  </si>
  <si>
    <t>ייבוא וייצוא של נתונים בפורמט  XML</t>
  </si>
  <si>
    <t>הצגה גרפית של סטטוס הפרויקטים בפורטפוליו הפרויקטים בעזרת תרשימי עוגה, ציר זמן, מכוונים ורמזורים</t>
  </si>
  <si>
    <t>ניהול תפקידים (Roles) למשתמשים</t>
  </si>
  <si>
    <t>ממשק HTML5 מלא לכל הפונקציונאליות.</t>
  </si>
  <si>
    <t>יכולת להצגת מראה מקום במערכת בכל מסך. לדוגמא: מסך "הקצאת משאבים", פרויקט "אתר GOV"</t>
  </si>
  <si>
    <t>1.12</t>
  </si>
  <si>
    <t>יכולת צפייה בהיסטוריה של תקציב בכל הרמות והישויות אליהן משוייך תקציב</t>
  </si>
  <si>
    <t>צפייה בשינויים בתקציב לאורך זמן בכל הרמות והישויות אליהן משוייך תקציב</t>
  </si>
  <si>
    <t>רמת שימוש</t>
  </si>
  <si>
    <t>יכולת ביצוע ניתוחי Benchmark ברמת כלל משרדי הממשלה ומול נתונים מהשוק הישראלי / השוק העולמי (אשר ייטענו למערכת).</t>
  </si>
  <si>
    <t>יכולת עבודה מול רכיב SSO</t>
  </si>
  <si>
    <t>ממשק למערכת נוכחות - עבור דיווח ביצוע ברמת העובד
יישום דווח שעות ברמת העובד בהלימה לדווח שעון נוכחות</t>
  </si>
  <si>
    <t>יכולת להגדרת טופס למילוי פרטים הרלוונטיים לביצוע השירות המותאמים לצרכים הספציפיים של משרד.</t>
  </si>
  <si>
    <t>ניהול משימות מחזוריות (שבועי, חודשי, רבעוני, שנתי). למשל, גיבוי תקופתי, תרגיל DRP, ביקורת פנים תקופתית וכדומה.</t>
  </si>
  <si>
    <t>השתלבות במערכת שו"ב SCOM שנמצאת בממשל זמין.</t>
  </si>
  <si>
    <t>יכולת לייצג פרמטר בדו"ח (למשל, סטטוס) באמצעות דגלים (ירוק, צהוב,אדום) בתלות בנוסחא (למשל, נוסחא המבוססת על עמידה בלוחות זמנים או חריגה מהם).</t>
  </si>
  <si>
    <t>יכולת ניהול מסמכים בכל אחת מישויות המערכת - פרויקט, דרישות, משאבים, תכניות, פורטפוליו פרויקטים וכו', באמצעות שמירת מסמך במערכת.</t>
  </si>
  <si>
    <t>יכולת ניהול קישורים למערכות ניהול מסמכים מקומיות (למשל, מול ShareDocs)</t>
  </si>
  <si>
    <t>טעינת קובץ עם פרטי כוח אדם במבנה מוגדר.</t>
  </si>
  <si>
    <t>יכולת ניהול היררכיה של יחידות ביצוע תחת יחידה משרדית, כאשר כל יחידת ביצוע מתנהלת בפניה עצמה והיחידה המשרדית יכולה לראות תמונת מצב מאוחדת מכלל יחידות הביצוע.</t>
  </si>
  <si>
    <t xml:space="preserve">סיווג דרישות לקטגוריות </t>
  </si>
  <si>
    <t xml:space="preserve">הצגת רשימת הדרישות בחתכים שונים (כגון: תעדוף, משאבים, תקציבים) </t>
  </si>
  <si>
    <t>2.12</t>
  </si>
  <si>
    <t>ניהול קשרים בין ישויות המערכת</t>
  </si>
  <si>
    <t>2.20</t>
  </si>
  <si>
    <t>סביבת גישה לעובדים ברמת משרד</t>
  </si>
  <si>
    <t>יכולת של לקוחות להכנס לסביבה ייעודית של יחידת התקשוב על פי הרשאות גישה ולראות את רשימת השירותים שניתן לקבל מיחידת התקשוב ("קטלוג שירותים").</t>
  </si>
  <si>
    <t>יכולת של עובד להכנס לסביבה ייעודית של יחידת התקשוב על פי הרשאות גישה בו יראה את כלל המשימות המוקצות לו כולל המקור אליו הן משויכות (פרויקט, דרישה וכדומה).</t>
  </si>
  <si>
    <t>גודל סטייה:</t>
  </si>
  <si>
    <t>תיקוף הצהרת המציע</t>
  </si>
  <si>
    <t>מדגם</t>
  </si>
  <si>
    <t>אופן המימוש - תיקוף הצהרת מציע</t>
  </si>
  <si>
    <t>ציון 1-10 - תיקוף הצהרת מציע</t>
  </si>
  <si>
    <t>נימוק</t>
  </si>
  <si>
    <t>בדיקת פערים</t>
  </si>
  <si>
    <t>כן</t>
  </si>
  <si>
    <t>ספירה של תיאור דרישה</t>
  </si>
  <si>
    <t>ממוצע של ציון 1-10 - הצהרת מציע</t>
  </si>
  <si>
    <t>ממוצע של ציון 1-10 - תיקוף הצהרת מציע</t>
  </si>
  <si>
    <t>סכום של בדיקת פערים</t>
  </si>
  <si>
    <t>כןלא</t>
  </si>
  <si>
    <t>לא</t>
  </si>
  <si>
    <t xml:space="preserve">יכולת להזדהות בתור משתמש אחר בסביבת הבדיקות (כלל סוגי המשתמשים בכלל משרדים).
</t>
  </si>
  <si>
    <t xml:space="preserve">יכולת להגדיר הרשאות לעובד משרד ספציפי לצורך תמיכה בשירותים של המשרד המיושמים במערכת (מעבר לשירותי הרוחב).
</t>
  </si>
  <si>
    <t>ניהול הפקת לקחים</t>
  </si>
  <si>
    <t>שמירת BASE LINE של תוכנית עבודה לאחר אישורה.</t>
  </si>
  <si>
    <t>ניהול תכנית עבודה שנתית - תכנית העבודה השנתית תכלול את כלל הפרויקטים שטרם הסתיימו משנה שעברה, פרויקטים חדשים, דרישות נוספות ברמת יחידת התקשוב (מתוך פורטפוליו הפרויקטים וניהול הדרישות).</t>
  </si>
  <si>
    <t>ביצוע עדכון פורטפוליו הפרויקטים וניהול הדרישות עם הפרויקטים והדרישות שאושרו בתוכנית העבודה.</t>
  </si>
  <si>
    <t>שיקוף במהלך השנה של שינויים לתוך תוכנית העבודה (שינוי סטטוס, מועדים, הוספת פרויקטים/ דרישות חדשות וכו') תוך שמירת BASE LINE נוסף.</t>
  </si>
  <si>
    <t>ניהול סוגי דרישות שונים - דרישה לשירות, דרישה לשו"ש, דרישה לתכולת פרויקט וכדומה.</t>
  </si>
  <si>
    <t>34</t>
  </si>
  <si>
    <t>12.2</t>
  </si>
  <si>
    <t>12.3</t>
  </si>
  <si>
    <t>אפשרות להגדיר קבוצות סיכון מסווגות לפי קטגוריות וסיכוני מפתח</t>
  </si>
  <si>
    <t>אפשרות להגדיר הסתברות להתממשות הסיכון</t>
  </si>
  <si>
    <t>יכולת מעקב אחר שינויים בפרטי הסיכון (בין השאר שינויים בהסתברות ובנזק/השפעה), ברמת הגורם המבצע, השינויים שבוצעו ותאריך השינוי.</t>
  </si>
  <si>
    <t>ניהול וניתוח רמות סיכון (בין השאר קביעת סטטוס של סיכון על פי רמתו בסקלה מ"לא מהותי" עד "קריטי")</t>
  </si>
  <si>
    <t>ניהול לוחות זמנים למעקב אחר סיכון</t>
  </si>
  <si>
    <t>אפשרות ליבוא ויצוא סיכונים באמצעות קבצים</t>
  </si>
  <si>
    <t>יצירה, צפיה, עדכון ומחיקה לוגית של סיכון, וניהול פרטי סיכון, כגון: הסתברויות, חומרה, מותנה הרשאות</t>
  </si>
  <si>
    <t>ניהול תלויות בין סיכונים כגון הגדרת סיכוני אב</t>
  </si>
  <si>
    <t>פיצול דרישה - יצירת דרישה חדשה על בסיס דרישה קיימת כולל העתקת שדות ספציפיים וקישורים ליישויות אחרות (כמו סיכונים, פרויקט, תכנית וכו')</t>
  </si>
  <si>
    <t>אפשרות להקים בנק סיכונים</t>
  </si>
  <si>
    <t>אפשרות להקים בנק תגובות לסיכונים הכולל פעולות להפחתת הסיכון.</t>
  </si>
  <si>
    <t>אפשרות למשתמשים למשוך סיכונים מבנק סיכונים ותגובות מבנק תגובות</t>
  </si>
  <si>
    <t>הצגת מצרף סיכונים ברמת הישויות אליהן הם משוייכים (למשל, פורטפוליו פרויקטים / פורטפוליו דרישות / משאבים וכו') או ברמת קטגוריה / נושא וכדומה אליהם הם משוייכים.
רמת הסיכון של מצרף הסכונים תחושב מתוך כלל הסיכונים המשוייכים אליו.</t>
  </si>
  <si>
    <t>יכולת יישום הזדהות בפרוטוקול SAML במקום שנדרש ליישם Federation כאשר הזהות תינתן על ידי המשרד עצמו באמצעות מערכות פנימיות של המשרד (ההתקשורת בין הצדדים תיעשה על ידי שימוש בפרוטוקול SAML 2.0, תוך יצירת אמון (trust) ביניהם, על ידי החלפת מידע חתום)</t>
  </si>
  <si>
    <t>יכולת הזדהות מול Active Directory מקומי של כל משרד בהתאם למשרד לו שייך המשתמש שמתחבר למערכת</t>
  </si>
  <si>
    <t>ניהול פרויקט במערכת באופן המותאם לרמת המורכבות שלו : פרויקט רגיל לעומת פרויקט מורכב.</t>
  </si>
  <si>
    <t>מעקב אחר שינויים בפרויקט (הסטורית שינויים)
יכולת טיפול בשינויים בפרויקט, הגוררים בעקבותיהם, בין-השאר, עדכון של תכניות, של תקציבים, של משאבים ושל לוחות-זמנים.</t>
  </si>
  <si>
    <t>35</t>
  </si>
  <si>
    <t>36</t>
  </si>
  <si>
    <t>יכולת מעקב ובקרה על נצול התקציב, כולל השוואה מפורטת של תכנון מול ביצוע; זאת - במגוון המישורים הרלבנטיים ובמגוון הסוגים של משאבים, כולל המשאב הכספי.</t>
  </si>
  <si>
    <r>
      <t>יכולת ניהול מסמכים בכל אחת מישויות המערכת - פרויקט, דרישות, משאבים, תכניות, פורטפוליו פרויקטים וכו', באמצעות קישור (</t>
    </r>
    <r>
      <rPr>
        <sz val="11"/>
        <color theme="1"/>
        <rFont val="Arial"/>
        <family val="2"/>
        <scheme val="minor"/>
      </rPr>
      <t>Link</t>
    </r>
    <r>
      <rPr>
        <sz val="12"/>
        <color theme="1"/>
        <rFont val="Arial"/>
        <family val="2"/>
        <scheme val="minor"/>
      </rPr>
      <t>) למסמך שנשמר ברשת המקומית, בסע"ר או במערכת ניהול מסמכים אחרת.</t>
    </r>
  </si>
  <si>
    <t xml:space="preserve">ניהול תבניות פרויקט על פי סוגי פרויקטים להיבטים מוגדרים מראש המהווים סטנדרט, כגון: שלבי פרויקט (ייזום, אפיון,...)
יכולת גמישה ליצירת מספר רב של תבניות פרויקטים (התבניות יותאמו לאופיים של הפרויקטים, ולתהליכי-העבודה).
על המערכת לאפשר הקמה של פרויקט חדש על בסיסה של תבנית קיימת וכן יצירה של תבנית חדשה על בסיסה של תבנית קיימת.
</t>
  </si>
  <si>
    <t>אפשרות להגדרה מקוונת של השדות בשאילתה, תחומי-הבחירה (של ערכים רצויים) ושל סדר המיון.</t>
  </si>
  <si>
    <t>סינון (Filter by) - סינון בחתכים שונים ומגוונים (סינן לפי כל שדה)</t>
  </si>
  <si>
    <t>מיון (Order by, Sort) - מגוון סוגים של מיון (מיון לפי כל שדה, מיון מסדר ראשון, שני ושלישי)</t>
  </si>
  <si>
    <t>קיבוץ (Group by) - מגוון סוגים של קיבוץ (כולל כותרת קבוצה ושורת סיכום לקבוצה)</t>
  </si>
  <si>
    <t>אפשרות לשמירה של תוצאות השאילתה והדפסתן (במדפסת הרצויה ובמספר העותקים הרצוי) לפי בחירתו של המשתמש</t>
  </si>
  <si>
    <t>תמיכה בהצגה ובהפקה גרפית של תוצאות השאילתות והדוחות (כולל שליטה על הצורה הגרפית של הדוח)</t>
  </si>
  <si>
    <t>אפשרות יצוא של נתונים ודוחות לקבצים בפורמטים מקובלים, כולל משלוח בדואר אלקטרוני והודעות SMS (מסרונים)</t>
  </si>
  <si>
    <t>אפשרות ניהול סיכונים בחלוקה לפי סוגי סיכון שונים (תפעולי, ניהול פרויקטים, ניהול מערכות וכו') כולל אפשרות ניתוח ברמת כל סוג סיכון.</t>
  </si>
  <si>
    <t>הצגת מפת סיכונים כוללת (עפ"י חומרה והסתברות) לפי היישויות השונות אליהן משוייך הסיכון (פרויקט, דרישה, משאב וכו'). 
כמו כן, לפי חיתוך של קטגוריה, סוגי סיכון או כל שדה חיתוך אחר שינוהל ברמת סיכון.</t>
  </si>
  <si>
    <t>כחלק מניהול התהליך המערכת תאתחל עבור כל יחידה תקשוב ממשלתית את נתוני יתרות הפתיחה על פי נתוני יתרות הפתיחה של שנה שעברה והגורם הרלוונטי בכל יחידת תקשוב יוכל לעדכן את הנתונים בהתאם לצורך.</t>
  </si>
  <si>
    <t>טעינת נתוני תכנית עבודה שנתית של יחידת התקשוב בפורמט המתאים לטעינה למערכת, עבור יחידות שלא מנהלות תכנית עבודה במערכת.</t>
  </si>
  <si>
    <t>ניהול תהליך אישור תכנית עבודה שנתית, עבור יחידות שמנהלות את תכנית העבודה שלהן במערכת ועדכון המידע המאושר לבסיס הנתונים המרכז את כלל תוכניות העבודה.</t>
  </si>
  <si>
    <t>התנהלות התהליך בדומה לניהול נושא היקף נותני שירותים.</t>
  </si>
  <si>
    <t>ממשק ל- TFS (ניהול הפיתוח / ניהול מהדורות)
ממשק לקליטת נתוני ביצוע ושעות של עובדים ממערכת ה- TFS למערכת ITGaaS. 
המערכת תאפשר קליטה ועדכון של פעילויות בפרויקט על סמך נתונים שדווחו ב- TFS וכן תאפשר לפתוח משימות ב- TFS על סמך פעילויות שהוגדרו במערכת.</t>
  </si>
  <si>
    <t>4.5</t>
  </si>
  <si>
    <t>4.6</t>
  </si>
  <si>
    <t>5.1</t>
  </si>
  <si>
    <t>6.1</t>
  </si>
  <si>
    <t>6.2</t>
  </si>
  <si>
    <t>6.3</t>
  </si>
  <si>
    <t>10.2</t>
  </si>
  <si>
    <t>11.1</t>
  </si>
  <si>
    <t>11.3</t>
  </si>
  <si>
    <t>12.4</t>
  </si>
  <si>
    <t>ניהול הנחיות ראש רשות התקשוב הממשלתי - מטרות ברמת הרשות.</t>
  </si>
  <si>
    <t>ניהול סוגי תכניות שונים - בתוך משרד, בין משרדי, מובל ע"י הרשות.</t>
  </si>
  <si>
    <t>אפשרות לניתוח נתוני סיכונים ברמת הרשות וברמת כל ארגון/משרד לחוד.</t>
  </si>
  <si>
    <t>ריכוז דווח שנתי לרשות התקשוב הממשלתי בתחילת שנה</t>
  </si>
  <si>
    <t>ניהול חוות דעת ראש רשות התקשוב הממשלתי</t>
  </si>
  <si>
    <t>יכולת ניהול הרשאות על מידע שהרשות יכולה לראות בצורה רוחבית - רק נתונים שהמשרד מאשר לרשות לראות (למשל, ע"י סימון פרויקטים "בפוקוס רשות התקשוב הממשלתי").</t>
  </si>
  <si>
    <t xml:space="preserve">יכולת ל- Administrator שיוגדר ברמת רשות התקשוב הממשלתי (אחראי בין השאר על כל שירותי הרוחב שבשימוש כלל המשרדים).
</t>
  </si>
  <si>
    <t>יכולת ניהול סוגי מדדים שונים: מדדי שירות, מדדי איכות פיתוח, איכות בדיקות וכו'.
שמירת יעדים שנתיים, שמירת מדידה תקופתית כפי שתוגדר ע"י רשות התקשוב הממשלתי, הכנת גרפים ברמת מדד על מגמה ברמת משרד ומגמה ברמת רשות התקשוב הממשלתי (עפ"י ממוצע המדידות בכלל המשרדים) בין תקופות המדידה.</t>
  </si>
  <si>
    <t>ניתן לשימוש כפי שהוא ללא שום צורך בהתאמה כלשהי, למעט עדכון פרמטרים בלבד בטבלאות המערכת.</t>
  </si>
  <si>
    <t>הצגת התקדמות / סטטוס הפרויקט – נדרשת אפשרות להצגת סטטיסטיקה של כמות הדרישות שבתכולת הפרויקט (דרישות ששוייכו לפרויקט) לפי סטטוס דרישה.</t>
  </si>
  <si>
    <t xml:space="preserve">יכולת ניהול של תהליכי עבודה בין הרשות למשרדים כך שיהיו חשופים למשתמשים מכלל יחידות התקשוב המשרדיות.
</t>
  </si>
  <si>
    <t>ריכוז בתחילת השנה של נתוני היקף פעילות כספי בפורמט המתאים לטעינה למערכת, עבור יחידות שלא מנהלות תקציב במערכת.</t>
  </si>
  <si>
    <t>ניהול תהליך אישור היקף פעילות כספי, עבור יחידות שמנהלות תקציב במערכת.</t>
  </si>
  <si>
    <t>ממשקים למערכת ITSM בה מנוהלים תהליכי Service Desk (דגש על Incident Management, Problem Management).
ממשק מ- ITSM למערכת - לקליטת פרטי תקלה / אירוע / בעייה ופתיחת דרישה מקושרת במערכת.
ממשק מהמערכת ל- ITSM - לעדכון סטטוס ב- ITSM בהתאם לסטטוס הדרישה במערכת.</t>
  </si>
  <si>
    <t>אפשרות לעדכן לקחים ותובנות מרמת המשרד למאגר לקחים ותובנות רוחבי</t>
  </si>
  <si>
    <t>יכולת פתיחת דרישות עבור פעילויות מניעה ופעילויות לפתרון שורש, שעלו בתהליך הפקת הלקחים ושמירת הקשר בין הישויות.</t>
  </si>
  <si>
    <t>תמיכה בביצוע תהליך הפקת לקחים כולל שימוש בטופס ממוחשב.</t>
  </si>
  <si>
    <r>
      <t xml:space="preserve">אפשרות הקמת מאגר לקחים ותובנות ברמת משרד כולל העשרת הנתונים ב- </t>
    </r>
    <r>
      <rPr>
        <sz val="11"/>
        <color theme="1"/>
        <rFont val="Times New Roman"/>
        <family val="1"/>
      </rPr>
      <t>Metadata</t>
    </r>
    <r>
      <rPr>
        <sz val="12"/>
        <color theme="1"/>
        <rFont val="David"/>
        <family val="2"/>
        <charset val="177"/>
      </rPr>
      <t xml:space="preserve"> לצורך קיטלוג.</t>
    </r>
  </si>
  <si>
    <t>אפשרות להצגת לקחים רלוונטיים לפי נתוני הקיטלוג במסכי המערכת התומכים בתהליכים (לדוגמא: בתהליך ניהול פרויקט, בשלב הייזום יוצגו תובנות ולקחים שקוטלגו לתהליך ליבה = ניהול פרויקטים, שלב = ייזום).</t>
  </si>
  <si>
    <t>המערכת נדרשת לתמוך בתהליך קבלת פנייה על בסיס תבנית שתוגדר מראש.
הגורם הדורש (בד"כ מנמ"ר יחידת התקשוב), יכנס לסביבת הגישה ללקוחות של הרשות, יבחר את השירות של "בקשה לחריגה מהיקף נותני שירותים", ויקבל טופס פנייה למילוי.</t>
  </si>
  <si>
    <t>המערכת נדרשת לתמוך בתהליך קבלת פנייה על בסיס תבנית שתוגדר מראש.
הגורם הדורש (בד"כ מנמ"ר יחידת התקשוב), יכנס לסביבת הגישה ללקוחות של רשות התקשוב הממשלתי, יבחר את השירות של "חוות דעת ראש רשות התקשוב", ויקבל טופס פנייה למילוי.</t>
  </si>
  <si>
    <t>הפניות יגיעו לאחראי תהליך חוות דעת ראש רשות התקשוב הממשלתי בתהליך WF.</t>
  </si>
  <si>
    <t>ממשקים למערכת CRM (לדוגמא: מערכת המבוססת CRM Dynamics, המנהלת קטלוג שירותים של יחידת התקשוב ובקשות מלקוחות יחידת התקשוב לקבלת שירות).
ממשק מ- CRM למערכת - לקליטת פרטי דרישה ופתיחת דרישה מקושרת במערכת.
ממשק מהמערכת ל- CRM - לעדכון סטטוס הדרישה ב- CRM בהתאם לסטטוס הדרישה במערכת.</t>
  </si>
  <si>
    <t>ניהול תהליך פתיחת דרישה חדשה כולל טופס פרטי דרישה ואישור ב- WF.</t>
  </si>
  <si>
    <t>ניהול מחזור חיי דרישה - לדוגמא: חדשה, אישור רפרנט עסקי, אישור רפרנט IT,תעדוף לעבודה, בקשה להצעות, תכנון, ביצוע, בדיקות, אישור לקוח, המתנה לייצור, בוצעה</t>
  </si>
  <si>
    <t>ניהול תהליך דרישה להקצאת משאב</t>
  </si>
  <si>
    <t>ניהול דרישות לשינוי מספק</t>
  </si>
  <si>
    <t>ניהול דרישה לשינוי מספק הקשורה לדרישה / לפרויקט מקצה לקצה - שליחת בקשה, קבלת הצעת מחיר, מו"מ על הצעת מחיר, קבלת הצעת מחיר סופית, אישור דרישה לשינוי, הוצאת הזמנה.</t>
  </si>
  <si>
    <t xml:space="preserve">ניהול תהליך דרישה לשינוי </t>
  </si>
  <si>
    <t>דוגמאות לתהליכים:
1. דרישה להקמת כספת
2. דרישת CAB - ניהול תהליך דרישה לשינוי בייצור
3. דרישת ECAB - ניהול תהליך דרישה לשינוי דחוף בייצור
4. דרישה להקמת שרת</t>
  </si>
  <si>
    <t>סביבת גישה ללקוחות ברמת משרד</t>
  </si>
  <si>
    <t>יכולת להקפצת חלון עם הטופס למילוי פרטים שהוגדר עבור השירות.</t>
  </si>
  <si>
    <t>יכולת של הדורש להכנס למסמך נלווה, לעדכן אותו בהתאם לצורך ולצרף אותו כצרופה לדרישה.</t>
  </si>
  <si>
    <t>יכולת של המערכת לאפשר לדורש לשמור טיוטת הדרישה ולהשלימה במועד מאוחר יותר.</t>
  </si>
  <si>
    <t>יכולת ניתוב הדרישה לאישור רפרנט מחשוב משרדי לפני המשך ניתובה לגורם ביחידת התקשוב.</t>
  </si>
  <si>
    <t>יכולת ניתוב אוטומטי של הדרישה לטיפול הגורם המתאים ביחידת התקשוב שאחראי על השירות המבוקש - על פי מה שהוגדר בקטלוג השירותים.</t>
  </si>
  <si>
    <t>יכולת של לקוחות לצפות ברשימת הדרישות שלהם ובסטטוס הטיפול של כל דרישה ופרמטרים נוספים.</t>
  </si>
  <si>
    <t>יכולת של לקוחות למלא טופס דרישה, לצרף לו מסמכים נלווים, לאשרו מול רפרנט עיסקי ולנתבו להמשך טיפול (בהתאם למוגדר בניהול דרישות).</t>
  </si>
  <si>
    <t>יכולת לבחור את השירות המבוקש מתוך קטלוג השירותים (כולל את רשימת השירותים שניתן לקבל מיחידת התקשוב ובכלל זה גם שו"ש על מערכת קיימת).</t>
  </si>
  <si>
    <t>יכולת של הדורש לראות את רשימת השירותים שניתן לקבל מיחידת התקשוב ("קטלוג שירותים").</t>
  </si>
  <si>
    <t>5.10</t>
  </si>
  <si>
    <t>יכולת לסווג שירותים לשלשות המייצגות בשפת המשתמש את השירות המבוקש לפי: נושא ראשי, נושא משני, פעילות.</t>
  </si>
  <si>
    <t>שלב בתוכנית העבודה</t>
  </si>
  <si>
    <t>א</t>
  </si>
  <si>
    <t>ב</t>
  </si>
  <si>
    <t>ג</t>
  </si>
  <si>
    <t>סכום כולל</t>
  </si>
  <si>
    <t>יכולת הזדהות לפי שם משתמש וסיסמא</t>
  </si>
  <si>
    <t>יכולת הזדהות באמצעות כרטיס חכם באופן ישיר (כרטיס תמו"ז)</t>
  </si>
  <si>
    <t>קיים כתוסף (Add-on) ברמת יצרן</t>
  </si>
  <si>
    <t>קיים בתוסף (Add-on) צד ג'</t>
  </si>
  <si>
    <r>
      <t>התוסף (</t>
    </r>
    <r>
      <rPr>
        <sz val="11"/>
        <color theme="1"/>
        <rFont val="Times New Roman"/>
        <family val="1"/>
      </rPr>
      <t>Add-On</t>
    </r>
    <r>
      <rPr>
        <sz val="12"/>
        <color theme="1"/>
        <rFont val="David"/>
        <family val="2"/>
        <charset val="177"/>
      </rPr>
      <t>) נותן מענה פונקציונאלי מלא לנדרש, בעל אינטגרציה מלאה למוצר וליצרן מחוייבות מלאה לתמיכה בתוסף בגרסאות עתידיות של המוצר לאורך זמן.</t>
    </r>
  </si>
  <si>
    <t>ניתן להשתמש בתוסף כפי שהוא ללא שום צורך בהתאמה כלשהי, למעט עדכון פרמטרים בטבלאות התוסף.</t>
  </si>
  <si>
    <t>דורש קסטומיזציה באמצעות שימוש ביכולות המובנות במוצר או בתוסף ברמת היצרן בלבד.</t>
  </si>
  <si>
    <r>
      <t>התוסף (</t>
    </r>
    <r>
      <rPr>
        <sz val="11"/>
        <color theme="1"/>
        <rFont val="Times New Roman"/>
        <family val="1"/>
      </rPr>
      <t>Add-on</t>
    </r>
    <r>
      <rPr>
        <sz val="12"/>
        <color theme="1"/>
        <rFont val="David"/>
        <family val="2"/>
        <charset val="177"/>
      </rPr>
      <t>) נותן מענה פונקציונאלי מלא לנדרש, או דורש עדכון פרמטרים או קסטומיזציה בלבד ואולם אין מחוייבות מלאה של היצרן לתמיכה בתוסף (</t>
    </r>
    <r>
      <rPr>
        <sz val="11"/>
        <color theme="1"/>
        <rFont val="Times New Roman"/>
        <family val="1"/>
      </rPr>
      <t>Add-on</t>
    </r>
    <r>
      <rPr>
        <sz val="12"/>
        <color theme="1"/>
        <rFont val="David"/>
        <family val="2"/>
        <charset val="177"/>
      </rPr>
      <t>)  בגרסאות עתידיות של המוצר לאורך זמן (היינו, גרסה עתידית עלולה לדרוש התאמות בתוסף).</t>
    </r>
  </si>
  <si>
    <r>
      <t xml:space="preserve">ניתן לתת מענה באמצעות </t>
    </r>
    <r>
      <rPr>
        <sz val="11"/>
        <color theme="1"/>
        <rFont val="Times New Roman"/>
        <family val="1"/>
      </rPr>
      <t xml:space="preserve">Script </t>
    </r>
    <r>
      <rPr>
        <sz val="12"/>
        <color theme="1"/>
        <rFont val="David"/>
        <family val="2"/>
        <charset val="177"/>
      </rPr>
      <t xml:space="preserve"> המתקשר עם ה- </t>
    </r>
    <r>
      <rPr>
        <sz val="11"/>
        <color theme="1"/>
        <rFont val="Times New Roman"/>
        <family val="1"/>
      </rPr>
      <t>API</t>
    </r>
    <r>
      <rPr>
        <sz val="12"/>
        <color theme="1"/>
        <rFont val="David"/>
        <family val="2"/>
        <charset val="177"/>
      </rPr>
      <t xml:space="preserve"> המובנים במערכת,  ואינו דורש עדכון בגרסאות חדשות.</t>
    </r>
  </si>
  <si>
    <t>דורש פיתוח כלשהו ועלול לדרוש תיקון בכל עדכון של גרסאות חדשות.</t>
  </si>
  <si>
    <t>קטלוג יחידות תקשוב (משרדים ויחידות סמך) כולל אנשי קשר.</t>
  </si>
  <si>
    <t>קטלוג תפקידים - בהתאמה למכרז נותני שירותים ועל פי הגדרות משאבי אנוש.</t>
  </si>
  <si>
    <t>ניהול סטטוס מערכת.</t>
  </si>
  <si>
    <t>ניהול סטטוס של מטרות.</t>
  </si>
  <si>
    <t>ניהול סטטוס תקציב</t>
  </si>
  <si>
    <t>ניהול סטטוס תכנית.</t>
  </si>
  <si>
    <t>ניהול סטטוס משימה</t>
  </si>
  <si>
    <t>עדכון סטטוס משימה</t>
  </si>
  <si>
    <t>ניהול סטטוס לוח זמנים</t>
  </si>
  <si>
    <t>ניהול סטטוס משאב</t>
  </si>
  <si>
    <t>ניהול סטטוס תזכורת</t>
  </si>
  <si>
    <t>ייבוא וייצוא נתונים באמצעות XML.  כגון: פרטי פרויקט, כמו סטטוס ותקציבים.</t>
  </si>
  <si>
    <r>
      <rPr>
        <u/>
        <sz val="11"/>
        <color theme="1"/>
        <rFont val="Arial"/>
        <family val="2"/>
        <scheme val="minor"/>
      </rPr>
      <t xml:space="preserve">קטלוג שירותים משרדי </t>
    </r>
    <r>
      <rPr>
        <sz val="11"/>
        <color theme="1"/>
        <rFont val="Arial"/>
        <family val="2"/>
        <scheme val="minor"/>
      </rPr>
      <t>- מיפוי שירותים שיחידת התקשוב מספקת ללקוחותיה הפנימיים והחיצוניים (למשל, משרד מול היחידות העסקיות שלו, יחידות פנימיות במערכות מידע מול יחידות אחרות).</t>
    </r>
  </si>
  <si>
    <r>
      <rPr>
        <u/>
        <sz val="11"/>
        <color theme="1"/>
        <rFont val="Arial"/>
        <family val="2"/>
        <scheme val="minor"/>
      </rPr>
      <t>קטלוג מערכות</t>
    </r>
    <r>
      <rPr>
        <sz val="11"/>
        <color theme="1"/>
        <rFont val="Arial"/>
        <family val="2"/>
        <scheme val="minor"/>
      </rPr>
      <t xml:space="preserve"> - ניהול פורטפוליו מערכות ויישומים.</t>
    </r>
  </si>
  <si>
    <t>קטלוג השירותים יכלול רשימת שירותים כולל פרטי מידע נוספים על כל שירות, כולל אפשרות לניהול עץ מוצר כלל ממשלתי ומשרדי, לפי מספרים קטלוגיים.</t>
  </si>
  <si>
    <t>אפשרות לבדל בין שירותים ללקוחות חיצוניים של יחידת התקשוב לבין שירותים ללקוחות פנימיים.
ביחידת ממשל זמין: לקוחות חיצוניים הם יחידות התקשוב הממשלתיות, ולקוחות פנימיים הם יחידות בתוך ממשל זמין.
ביחידות התקשוב: לקוחות חיצוניים הם היחידות העסקיות של המשרד, ולקוחות פנימיים הם יחידות משנה בתוך יחידת התקשוב.</t>
  </si>
  <si>
    <t>יכולת להגדרת תבניות (שבלונות) של מסמכים נלווים שנדרש לצרף לדרישה לקבלת השירות.</t>
  </si>
  <si>
    <t>יכולת להגדרת רשימת תיוג (Check list) של משימות לביצוע (כרשימת משימות או כגאנט לפי הצורך).</t>
  </si>
  <si>
    <t>יכולת הגדרת הסכמי רמת שירות (SLA) במונחים של ימי עבודה ושעות עבודה, כולל חיווי על חריגה מה-SLA.</t>
  </si>
  <si>
    <t>ניהול סטטוס של יעדים עסקיים.</t>
  </si>
  <si>
    <t xml:space="preserve">ניהול תקציב התקשוב בחלוקה לפי שימושים תפעוליים (OPEX) והשקעות (CAPEX) מצד אחד ולפי מקורות מצד שני, בהתאם להנחיות הרשות.
</t>
  </si>
  <si>
    <t>יצירה, צפיה, עדכון ומחיקה של סעיפי התקציב</t>
  </si>
  <si>
    <t>ניהול מטבעות (Currency) - יכולת להגדיר מטבע לפעולה כולל $, Euro וכיו"ב.</t>
  </si>
  <si>
    <t>ניהול סכומים ללא מע"מ וכולל מע"מ</t>
  </si>
  <si>
    <t>סיווג תקציב לקטגוריות.  כגון: כוח אדם, פיתוח חיצוני, חומרה, הדרכות והטמעות, רכש מוצרי צד ג' וכיו"ב.</t>
  </si>
  <si>
    <t>ניהול תהליך תכנון תקציב פרויקט ואישורו.
תוך כך, גם שיוך תקציב מסגרת כולל לפרויקט, לפי סוגי תקציב.
הבחנה בין פרויקטים שגרתיים, שבד"כ נסגרים בתוך סה"כ תקציב התקשוב, לבין פרויקטים חד פעמיים גדולים (שבד"כ יש להם תקציב ייעודי, ולעיתים גם רב שנתי - "הרשאה להתחייב".  
נדרש לבדוק גם אם התקציב הוא רק לתקשוב או לכל המהלך.</t>
  </si>
  <si>
    <t>ניהול ביצוע מול תכנון, דהיינו - הוצאות (חשבוניות ותשלומים בפועל) מול התחייבויות (הזמנות).</t>
  </si>
  <si>
    <t>ניהול העמסת תקורות (Chargeback) פנים ארגוני. כולל אפשרות למספר מודלי תמחור לכל פרויקט. לדוגמא: עם וללא העמסת תקורות פנימיות על הפרויקט.</t>
  </si>
  <si>
    <t>יצירה אוטומטית של מזהה חד-חד-ערכי לדרישה.</t>
  </si>
  <si>
    <t>ניהול פרטי דרישה - יכולת להוסיף מאפיינים (meta data) לדרישה בהתאם לאפיון / הגדרת המשתמש .</t>
  </si>
  <si>
    <t>אפשרות לשנות סטטוס של דרישה (לדוגמא: ממצב של דחיה לאישור).</t>
  </si>
  <si>
    <t>הצגת רשימת הדרישות עם עזרי חיווי גרפיים (כגון: לוח מחוונים - Dashboard, תרשימי עוגה, ציר זמן, רמזורים).</t>
  </si>
  <si>
    <t xml:space="preserve">תעדוף טיפול בדרישות בהתאם לקריטריונים ומשקלות או על פי מספר מאפייני דרישה (Meta Data) שונים (לדוגמא: לו"ז, גודל, סוג). </t>
  </si>
  <si>
    <t>הצגת פורטפוליו פרויקטים עם עזרי חיווי גרפיים (כגון: לוח מחוונים - Dashboard, תרשימי עוגה, ציר זמן, רמזורים).</t>
  </si>
  <si>
    <t xml:space="preserve">תעדוף פרויקטים בהתאם לקריטריונים ומשקלות או על פי מספר מאפייני פרויקט (Meta Data) שונים (לדוגמא: עלות/תועלת, לו"ז, גודל, סוג). </t>
  </si>
  <si>
    <t>הוספת מאפיינים (meta data) לפרויקט.
להלן מאפיינים מתוך הנחיית מחזור חיי מערכת:
בעלי עניין בפרויקט -
יחידת התקשוב, היחידה העסקית, נותן החסות לפרויקט, הגורם המבצע (יחידת התקשוב, ספק חיצוני), ספק, מומחה תוכן מטעם הלקוח, נציגי המשתמשים
מנהלת הפרויקט -
מנהל הפרויקט מטעם יחידת התקשוב, מנהל הפרויקט מטעם היחידה העסקית, מנהל הפרויקט מטעם הספק, מלווה מטעם רשות התקשוב הממשלתי.
סווגי פרויקט (הערכים בפועל יקבעו באפיון המפורט) -
קשר להנחיית ראש רשות התקשוב הממשלתי
סווג לפי שיוך ארגוני - משרדי, בין משרדי, ממשלתי רוחבי
מאפיין פרויקט - פרויקט מרכזי, מערכת מרכזית בתחזוקה, פרויקט בעל משמעות רחבה, פרויקט ייחודי/חדשני, פרויקט בסיכון גבוה, פרויקט בעל ממשקים רבים, שדרוג תשתיתי משמעותי
מורכבות פרויקט - רגיל, מורכב (שדה מחושב)
קטגוריית פרויקט - שיפור תהליך עסקי, תשתיות, אבטחת מידע, אופרטיבי, רגולציה, אסטרטגי, אחר
שם מערכת ראשית - קישור לקטלוג מערכות
מיקוד רשות התקשוב הממשלתי - כן, כן + ליווי, לא
מיקוד הנהלה - כן, לא
סטטוס פרויקט
מחזור חיי פרויקט</t>
  </si>
  <si>
    <t>הגדרת שדות חובה למילוי ע"י משרד עבור פרויקטים אשר סומנו כ- "מיקוד רשות התקשוב הממשלתי". עבור שאר הפרויקטים שדות אילו יהיו אופציונאליים.</t>
  </si>
  <si>
    <t>ניהול אבני דרך מרכזיות לפרויקט - תאריכי סיום של שלבי מחזור חיי פרויקט.
אבני דרך אילו יהוו חלק מה- Meta data של הפרויקט</t>
  </si>
  <si>
    <t>תמיכה ב"שערי איכות" בסיום כל שלב ולפני מעבר לשלב הבא בפרויקט - 
הגדרה פרטנית של רשימת תיוג של תוצרים ורשימת פעילויות שנדרשים ברמת כל שלב, אפשרות בקרה ומעקב אחר ביצוע, תמיכה בתהליך אישור מעבר לשלב הבא.</t>
  </si>
  <si>
    <t>יצירת סביבת עבודה שיתופית לצוות הפרויקט - כולל בין השאר, פורום של צוות הפרויקט, קישור למסמכי הפרויקט, הצגת התקדמות / סטטוס הפרויקט, שיתוף מידע, הצגת ציר הזמן (Timeline) של הפרויקט ועוד.</t>
  </si>
  <si>
    <t>הגדרת מספר Base lines לפרויקט</t>
  </si>
  <si>
    <t>פירוק WBS בין יחידות תקשוב ממשרדים שונים בכלל ויחידת ממשל זמין בפרט.</t>
  </si>
  <si>
    <t>יכולת טיפול בבעיות ובעיכובים בתהליכים, כגון: חריגה מלוחות זמנים או מתקציבים, ארועים מעכבים בלתי צפויים (כולל התממשות סיכונים) וכיו"ב.</t>
  </si>
  <si>
    <t>ניהול סיכוני תקשוב בממשלה ברמת כל ארגון/משרד לחוד.</t>
  </si>
  <si>
    <t>ניהול סיכוני תקשוב</t>
  </si>
  <si>
    <t>אפשרות לניהול תהליך הטיפול בסיכון ב- WF כולל הגדרת גורם אחראי / מאשר (למשל, מנהל סיכונים).</t>
  </si>
  <si>
    <t>ניהול כ"א תקשוב - רשימה של כמות עובדים לפי סוג העסקה: עובדי מדינה ונותני שירותים ולפי סוגי תפקידים מתוך קטלוג תפקידים.</t>
  </si>
  <si>
    <t>ניהול כ"א תקשוב - רשימת מפורטת של עובדי היחידה - עובדים בתפקידי ליבה, עובדי מדינה, נותני שירותים עם קישור לתפקיד מתוך קטלוג תפקידים.</t>
  </si>
  <si>
    <t>יישום טפסים עם שדות מותאמים (כל סוגי השדות כולל רשימות ערכים, אינדיקציות כן/לא, תיקוף/אימות (Validation) ברמת הטופס וברמת המערכת על בסיס פרמטרים מערכתיים).</t>
  </si>
  <si>
    <t>תמיכה במגוון של כלים כמקובל בעולם הזרימה של תהליכים, כגון:
1. טיפול בנקודות החלטה (If-Then-Else), בחירה מרובה (Select If, Case) וכו'.
2. יצירה של לולאות (Loops), כולל תנאים לכניסה וליציאה.
3. ניהול של משתנים לוגיים (Logical Operators -- And, Or, Not, etc).
4. הגדרה של תנאי התחלה ושל תנאי סיום.</t>
  </si>
  <si>
    <t>יכולת של המערכת לסייע לדורש למלא את כלל פרטי החובה לפני אישור לשליחת הדרישה.</t>
  </si>
  <si>
    <t>יכולת ניתוב הדרישה לגורם ניהולי מרכז (למשל, למנמ"ר, ל- PMO  וכדומה) על פי מה שהוגדר בקטלוג השירותים.
לדוגמה - בדרישה לשו"ש עבורה נדרש להחליט מי הגורם שיקבל אחריות לטיפול בדרישה.</t>
  </si>
  <si>
    <t>תהליכים בין מטה הרשות למשרדים</t>
  </si>
  <si>
    <t>יכולת בקרה על התקדמות ושלימות הדווח השנתי של כלל יחידת תקשוב כולל לוח מחוונים (Dashboard) להצגת סטטוס הדווח.</t>
  </si>
  <si>
    <t>יכולת בקרה של אחראי התהליך על כלל הפניות : ניהול אינדקס הפניות עם כל ה- METADATA ברמת פנייה, כולל סטטוס הפנייה + לוח מחוונים (Dashboard) על סטטוס הפניות.</t>
  </si>
  <si>
    <t>יכולת לניהול סטטוס הפנייה מקבלתה ועד לכניסה לתוקף של פרוטוקול החלטת הוועדה.</t>
  </si>
  <si>
    <t>יכולת לשמירת מסמך פרוטוקול סיכום החלטת הוועדה אשר יוכן ע"י האחראי של התהליך על בסיס תבנית שתוגדר מראש.</t>
  </si>
  <si>
    <t xml:space="preserve">המערכת תספק פורמט אחיד להעברת המידע הכולל שדות חובה וכמו כן שדות אופציונאליים למילוי. </t>
  </si>
  <si>
    <t>ממשק לקליטת נתונים מיחידות תקשוב על מדדי תקשוב - כ 3-7 מדדים עליהם יוסכם.</t>
  </si>
  <si>
    <t>הקשר בין תמר לתכנית העבודה בתקשוב צריך להיות גמיש לגמרי, ונתון לשיקול דעתו של כל ארגון בנפרד.
א. תמיכה בארגונים שמשתמשים בתמ"ר ומשתמשים באופן מלא ב- ITGaaS - תמיכה במיפוי בין משימות בתמ"ר לדרישות / פרויקטים בתכנית עבודה שנתית במערכת.
ב. תמיכה בארגונים שמשתמשים בתמ"ר ולא משתמשים באופן מלא ב- ITGaaS - תמיכה ברמה דווח תכנית עבודה שנתית לרשות התקשוב הממשלתי.</t>
  </si>
  <si>
    <t>אפשרות להוספת קישורים מהמערכת למידע חיצוני למערכת.</t>
  </si>
  <si>
    <t>הפקת דו"חות של קובצי לוגים</t>
  </si>
  <si>
    <t>מחולל דו"חות להפקת דוחות אד-הוק</t>
  </si>
  <si>
    <t>ניהול היפר קישור בדו"ח אשר מפנה לרשומה רלוונטית במערכת</t>
  </si>
  <si>
    <t>יכולת הצגת תרשימים במסגרת הדו"ח</t>
  </si>
  <si>
    <t>דו"ח גראפי סטטוס פרויקט עפ"י אבני דרך</t>
  </si>
  <si>
    <t>דו"חות תקציב - תכנון, ביצוע ואחוז ביצוע</t>
  </si>
  <si>
    <t>יכולות לתזמון ולהרצה באצווה ובמקוון. ניהול ההפצה של דו"חות.</t>
  </si>
  <si>
    <t>בניה והפקת דו"חות ייעודיים</t>
  </si>
  <si>
    <t>יכולת חיפוש מידע במוצר עם כלי חיפוש חיצוני כדוגמת Google analytics.</t>
  </si>
  <si>
    <t>יכולת ניתוח והצגה בלוח מחוונים בכל הרמות של כל סוגי המידע המנוהלים במערכת כמו: סווגי פרויקטים שונים / תקציב / כ"א / שינויים וכו'</t>
  </si>
  <si>
    <t>יכולת לבצע DRILL DOWN מרמת הנתונים המוצגים בלוח מחוונים (בין אם בשורות או בתרשים) לרמות פירוט נמוכות יותר של נתונים השמורים במערכת.</t>
  </si>
  <si>
    <t>ניהול הרשאות CRUD כלל הישויות המנוהלות במערכת לכל משתמש</t>
  </si>
  <si>
    <t>ניהול הרשאות CRUD כלל הישויות המנוהלות במערכת לכל קבוצת משתמשים</t>
  </si>
  <si>
    <t>ניהול הרשאות CRUD כלל הישויות המנוהלות במערכת לכל תפקיד</t>
  </si>
  <si>
    <t>ניהול הרשאות CRUD כלל הישויות המנוהלות במערכת לכל משתמשים יחידת תקשוב ספציפית</t>
  </si>
  <si>
    <t>תמיכה באפשרות לאישורים בתוך תהליך עבודה במערכת כולל שילוב מול כרטיס חכם (כרטיס תמו"ז).</t>
  </si>
  <si>
    <t>תמיכה באימות (Validation) על תקינות קלט.</t>
  </si>
  <si>
    <t>ניהול מערך מדדי תקשוב (KPIs)</t>
  </si>
  <si>
    <t>כמות דרישות לתחום</t>
  </si>
  <si>
    <t>סיכום ציונים ברמת תחום</t>
  </si>
  <si>
    <t>שלבים בתוכנית העבודה</t>
  </si>
  <si>
    <t>התאמה לעבודה עם ציוד שונה (מחשב נייד, מחשב נייח, סלולרי וטבלט)</t>
  </si>
  <si>
    <t>יכולת הצגת "עץ תכנית" היררכי הכולל את כלל הפרויקטים הקשורים לתכנית.</t>
  </si>
  <si>
    <t>לוח מחוונים (Dashboard)</t>
  </si>
  <si>
    <t>תמיכה בתצוגת לוח מחוונים במספר רמות –
1. רמת רשות התקשוב הממשלתי – הצגת תמונה אגרגטיבית מכלל המשרדים. יוצגו רק פרויקטים אשר סומנו ב-"מיקוד רשות התקשוב הממשלתי".
2. רמת הנהלת יחידת התקשוב – הצגת תמונת מצב ברמת המשרד. יוצגו רק פרויקטים / דרישות בתהליך אשר סומנו ב- "מיקוד הנהלה".
3. רמת יחידת התקשוב – הצגת תמונת מצב על כלל הפרויקטים / דרישות של המשרד. יוצגו כלל הפרויקטים / דרישות בהם מעורב המשרד.
4. רמת מנהל תוכנית (פרוגרמה) - הצגת תמונת מצב של כלל הפרויקטים / דרישות הקשורים לתוכנית.
5. רמת מנהל פרויקט - הצגת תמונת מצב של הפרויקט וכלל הדרישות בתכולת הפרויקט.</t>
  </si>
  <si>
    <t>יכולת התאמה אישית של לוח המחוונים בכל רמה, ע"י הוספה ו/או עדכון ו/או גריעה של מידע מעבר למה שיוגדר באופן ג'נרי במערכת.</t>
  </si>
  <si>
    <t>יכולת לביצוע התאמות בתהליך ליבה גלובלי עבור יחידות תקשוב שונות (לדוגמא: הוספת שלב לתהליך, הוספת שדות ליישויות המשתתפות בתהליך, התאמת רשימות ערכים וכיו"ב).</t>
  </si>
  <si>
    <t>יכולת ניהול מרכזית של פרמטרים שנמצאים בשימוש ביישום של תהליכים במערכת כולל -
יכולת לקבוע עבור פרמטרים מסויימים שעבורם הערך יהיה קבוע לכלל יחידות התקשוב.
יכולת לקבוע עבור פרמטרים מסויימים ברירת מחדל עם אפשרות לעדכון הערכים ברמת כל יחידת תקשוב.</t>
  </si>
  <si>
    <t xml:space="preserve">אגף בכיר משילות בקרה ושקיפות
</t>
  </si>
  <si>
    <t>מכרז פומבי 5/17 עם שלב מיון מוקדם לאספקה, הקמה, הטמעה ותחזוקה של פתרון ITGaaS</t>
  </si>
  <si>
    <t>הצהרת המציע</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</si>
</sst>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5" x14ac:knownFonts="1">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name val="Arial"/>
      <family val="2"/>
    </font>
    <font>
      <sz val="10"/>
      <name val="Arial"/>
      <family val="2"/>
    </font>
    <font>
      <sz val="10"/>
      <color theme="1"/>
      <name val="Arial Unicode MS"/>
      <family val="2"/>
    </font>
    <font>
      <b/>
      <sz val="11"/>
      <color theme="1"/>
      <name val="Arial"/>
      <family val="2"/>
      <scheme val="minor"/>
    </font>
    <font>
      <b/>
      <sz val="11"/>
      <name val="Arial"/>
      <family val="2"/>
      <scheme val="minor"/>
    </font>
    <font>
      <sz val="11"/>
      <name val="Arial"/>
      <family val="2"/>
      <scheme val="minor"/>
    </font>
    <font>
      <b/>
      <sz val="12"/>
      <color theme="0"/>
      <name val="Arial"/>
      <family val="2"/>
      <scheme val="minor"/>
    </font>
    <font>
      <b/>
      <sz val="11"/>
      <color theme="1"/>
      <name val="Arial Unicode MS"/>
      <family val="2"/>
    </font>
    <font>
      <sz val="8"/>
      <color theme="1"/>
      <name val="Arial"/>
      <family val="2"/>
      <scheme val="minor"/>
    </font>
    <font>
      <b/>
      <sz val="14"/>
      <color theme="1"/>
      <name val="Arial"/>
      <family val="2"/>
      <scheme val="minor"/>
    </font>
    <font>
      <b/>
      <sz val="12"/>
      <name val="David"/>
      <family val="2"/>
      <charset val="177"/>
    </font>
    <font>
      <sz val="11"/>
      <color theme="1"/>
      <name val="Arial"/>
      <family val="2"/>
      <scheme val="minor"/>
    </font>
    <font>
      <b/>
      <sz val="10"/>
      <name val="Arial"/>
      <family val="2"/>
    </font>
    <font>
      <sz val="12"/>
      <color theme="1"/>
      <name val="Arial"/>
      <family val="2"/>
      <scheme val="minor"/>
    </font>
    <font>
      <b/>
      <sz val="14"/>
      <name val="Arial"/>
      <family val="2"/>
      <scheme val="minor"/>
    </font>
    <font>
      <sz val="11"/>
      <color theme="1"/>
      <name val="Times New Roman"/>
      <family val="1"/>
    </font>
    <font>
      <sz val="12"/>
      <color theme="1"/>
      <name val="David"/>
      <family val="2"/>
      <charset val="177"/>
    </font>
    <font>
      <u/>
      <sz val="11"/>
      <color theme="1"/>
      <name val="Arial"/>
      <family val="2"/>
      <scheme val="minor"/>
    </font>
    <font>
      <b/>
      <u/>
      <sz val="16"/>
      <name val="David"/>
      <family val="2"/>
      <charset val="177"/>
    </font>
    <font>
      <b/>
      <u/>
      <sz val="16"/>
      <color theme="1"/>
      <name val="Arial"/>
      <family val="2"/>
      <scheme val="minor"/>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indexed="13"/>
        <bgColor indexed="64"/>
      </patternFill>
    </fill>
    <fill>
      <patternFill patternType="solid">
        <fgColor theme="4" tint="0.79998168889431442"/>
        <bgColor theme="4"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thin">
        <color theme="4" tint="0.3999755851924192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7">
    <xf numFmtId="0" fontId="0" fillId="0" borderId="0"/>
    <xf numFmtId="0" fontId="36" fillId="0" borderId="0"/>
    <xf numFmtId="9" fontId="35" fillId="0" borderId="0" applyFont="0" applyFill="0" applyBorder="0" applyAlignment="0" applyProtection="0"/>
    <xf numFmtId="0" fontId="34" fillId="0" borderId="0"/>
    <xf numFmtId="9" fontId="46" fillId="0" borderId="0" applyFont="0" applyFill="0" applyBorder="0" applyAlignment="0" applyProtection="0"/>
    <xf numFmtId="0" fontId="18" fillId="0" borderId="0"/>
    <xf numFmtId="0" fontId="35" fillId="0" borderId="0"/>
  </cellStyleXfs>
  <cellXfs count="214">
    <xf numFmtId="0" fontId="0" fillId="0" borderId="0" xfId="0"/>
    <xf numFmtId="0" fontId="0" fillId="2" borderId="0" xfId="0" applyFill="1"/>
    <xf numFmtId="0" fontId="38" fillId="0" borderId="0" xfId="0" applyFont="1"/>
    <xf numFmtId="0" fontId="0" fillId="0" borderId="0" xfId="0" applyAlignment="1">
      <alignment vertical="top"/>
    </xf>
    <xf numFmtId="0" fontId="0" fillId="0" borderId="0" xfId="0" applyAlignment="1">
      <alignment horizontal="center" vertical="top"/>
    </xf>
    <xf numFmtId="0" fontId="0" fillId="0" borderId="1" xfId="0" applyBorder="1" applyAlignment="1">
      <alignment horizontal="center"/>
    </xf>
    <xf numFmtId="0" fontId="38" fillId="0" borderId="0" xfId="0" applyFont="1" applyAlignment="1">
      <alignment horizontal="center" vertical="top"/>
    </xf>
    <xf numFmtId="0" fontId="0" fillId="3" borderId="0" xfId="0" applyFill="1"/>
    <xf numFmtId="0" fontId="41" fillId="3" borderId="0" xfId="0" applyFont="1" applyFill="1" applyAlignment="1">
      <alignment vertical="top"/>
    </xf>
    <xf numFmtId="0" fontId="39" fillId="5" borderId="1" xfId="0" applyFont="1" applyFill="1" applyBorder="1" applyAlignment="1">
      <alignment horizontal="center"/>
    </xf>
    <xf numFmtId="0" fontId="34" fillId="0" borderId="0" xfId="3"/>
    <xf numFmtId="0" fontId="0" fillId="0" borderId="0" xfId="0" applyAlignment="1">
      <alignment vertical="top" wrapText="1"/>
    </xf>
    <xf numFmtId="49" fontId="38" fillId="0" borderId="0" xfId="0" applyNumberFormat="1" applyFont="1" applyAlignment="1">
      <alignment horizontal="center" vertical="top"/>
    </xf>
    <xf numFmtId="0" fontId="38" fillId="0" borderId="0" xfId="0" applyFont="1" applyAlignment="1">
      <alignment horizontal="center" vertical="top" wrapText="1"/>
    </xf>
    <xf numFmtId="0" fontId="38" fillId="0" borderId="0" xfId="0" applyFont="1" applyAlignment="1">
      <alignment horizontal="right" vertical="top" wrapText="1"/>
    </xf>
    <xf numFmtId="0" fontId="0" fillId="0" borderId="0" xfId="0" applyAlignment="1">
      <alignment horizontal="center"/>
    </xf>
    <xf numFmtId="0" fontId="43" fillId="0" borderId="0" xfId="0" applyFont="1" applyFill="1" applyBorder="1" applyAlignment="1">
      <alignment vertical="top" wrapText="1"/>
    </xf>
    <xf numFmtId="0" fontId="42" fillId="4" borderId="2" xfId="0" applyFont="1" applyFill="1" applyBorder="1" applyAlignment="1">
      <alignment horizontal="center" vertical="top" wrapText="1"/>
    </xf>
    <xf numFmtId="0" fontId="0" fillId="0" borderId="0" xfId="0" applyFont="1" applyAlignment="1">
      <alignment horizontal="center" vertical="center"/>
    </xf>
    <xf numFmtId="0" fontId="0" fillId="0" borderId="0" xfId="0" applyAlignment="1">
      <alignment horizontal="center" vertical="top" wrapText="1"/>
    </xf>
    <xf numFmtId="49" fontId="38" fillId="6" borderId="1" xfId="0" applyNumberFormat="1" applyFont="1" applyFill="1" applyBorder="1" applyAlignment="1">
      <alignment horizontal="center" vertical="top"/>
    </xf>
    <xf numFmtId="0" fontId="38" fillId="6" borderId="1" xfId="0" applyFont="1" applyFill="1" applyBorder="1" applyAlignment="1">
      <alignment horizontal="right" vertical="top" wrapText="1"/>
    </xf>
    <xf numFmtId="49" fontId="38" fillId="6" borderId="1" xfId="0" applyNumberFormat="1" applyFont="1" applyFill="1" applyBorder="1" applyAlignment="1">
      <alignment horizontal="center" vertical="top" wrapText="1"/>
    </xf>
    <xf numFmtId="0" fontId="0" fillId="6" borderId="1" xfId="0" applyFill="1" applyBorder="1" applyAlignment="1">
      <alignment horizontal="center" vertical="top"/>
    </xf>
    <xf numFmtId="0" fontId="0" fillId="6" borderId="1" xfId="0" applyFill="1" applyBorder="1" applyAlignment="1">
      <alignment vertical="top" wrapText="1"/>
    </xf>
    <xf numFmtId="0" fontId="0" fillId="6" borderId="1" xfId="0" applyFill="1" applyBorder="1" applyAlignment="1">
      <alignment horizontal="center" vertical="top" wrapText="1"/>
    </xf>
    <xf numFmtId="49" fontId="32" fillId="6" borderId="1" xfId="3" applyNumberFormat="1" applyFont="1" applyFill="1" applyBorder="1" applyAlignment="1">
      <alignment horizontal="center" vertical="top"/>
    </xf>
    <xf numFmtId="0" fontId="34" fillId="6" borderId="1" xfId="3" applyFont="1" applyFill="1" applyBorder="1" applyAlignment="1">
      <alignment vertical="top" wrapText="1" readingOrder="2"/>
    </xf>
    <xf numFmtId="0" fontId="34" fillId="6" borderId="1" xfId="3" applyFont="1" applyFill="1" applyBorder="1" applyAlignment="1">
      <alignment horizontal="center" vertical="top" wrapText="1" readingOrder="2"/>
    </xf>
    <xf numFmtId="0" fontId="32" fillId="6" borderId="1" xfId="3" applyFont="1" applyFill="1" applyBorder="1" applyAlignment="1">
      <alignment vertical="top" wrapText="1" readingOrder="2"/>
    </xf>
    <xf numFmtId="0" fontId="32" fillId="6" borderId="1" xfId="3" applyFont="1" applyFill="1" applyBorder="1" applyAlignment="1">
      <alignment horizontal="center" vertical="top" wrapText="1" readingOrder="2"/>
    </xf>
    <xf numFmtId="49" fontId="31" fillId="6" borderId="1" xfId="3" applyNumberFormat="1" applyFont="1" applyFill="1" applyBorder="1" applyAlignment="1">
      <alignment horizontal="center" vertical="top"/>
    </xf>
    <xf numFmtId="0" fontId="33" fillId="6" borderId="1" xfId="3" applyFont="1" applyFill="1" applyBorder="1" applyAlignment="1">
      <alignment vertical="top" wrapText="1" readingOrder="2"/>
    </xf>
    <xf numFmtId="0" fontId="33" fillId="6" borderId="1" xfId="3" applyFont="1" applyFill="1" applyBorder="1" applyAlignment="1">
      <alignment horizontal="center" vertical="top" wrapText="1" readingOrder="2"/>
    </xf>
    <xf numFmtId="0" fontId="31" fillId="6" borderId="1" xfId="3" applyFont="1" applyFill="1" applyBorder="1" applyAlignment="1">
      <alignment vertical="top" wrapText="1" readingOrder="2"/>
    </xf>
    <xf numFmtId="0" fontId="31" fillId="6" borderId="1" xfId="3" applyFont="1" applyFill="1" applyBorder="1" applyAlignment="1">
      <alignment horizontal="center" vertical="top" wrapText="1" readingOrder="2"/>
    </xf>
    <xf numFmtId="0" fontId="0" fillId="6" borderId="1" xfId="0" applyFont="1" applyFill="1" applyBorder="1" applyAlignment="1">
      <alignment horizontal="justify" vertical="top" wrapText="1" readingOrder="2"/>
    </xf>
    <xf numFmtId="0" fontId="0" fillId="6" borderId="1" xfId="0" applyFont="1" applyFill="1" applyBorder="1" applyAlignment="1">
      <alignment horizontal="center" vertical="top" wrapText="1" readingOrder="2"/>
    </xf>
    <xf numFmtId="0" fontId="0" fillId="6" borderId="1" xfId="0" applyFont="1" applyFill="1" applyBorder="1" applyAlignment="1">
      <alignment vertical="top" wrapText="1"/>
    </xf>
    <xf numFmtId="0" fontId="0" fillId="6" borderId="1" xfId="0" applyFont="1" applyFill="1" applyBorder="1" applyAlignment="1">
      <alignment horizontal="center" vertical="top" wrapText="1"/>
    </xf>
    <xf numFmtId="0" fontId="27" fillId="6" borderId="1" xfId="3" applyFont="1" applyFill="1" applyBorder="1" applyAlignment="1">
      <alignment vertical="top" wrapText="1" readingOrder="2"/>
    </xf>
    <xf numFmtId="0" fontId="27" fillId="6" borderId="1" xfId="3" applyFont="1" applyFill="1" applyBorder="1" applyAlignment="1">
      <alignment horizontal="center" vertical="top" wrapText="1" readingOrder="2"/>
    </xf>
    <xf numFmtId="0" fontId="0" fillId="6" borderId="1" xfId="0" applyFont="1" applyFill="1" applyBorder="1" applyAlignment="1">
      <alignment horizontal="right" vertical="top" wrapText="1" readingOrder="2"/>
    </xf>
    <xf numFmtId="0" fontId="40" fillId="6" borderId="1" xfId="0" applyFont="1" applyFill="1" applyBorder="1" applyAlignment="1">
      <alignment horizontal="justify" vertical="top" wrapText="1" readingOrder="2"/>
    </xf>
    <xf numFmtId="0" fontId="40" fillId="6" borderId="1" xfId="0" applyFont="1" applyFill="1" applyBorder="1" applyAlignment="1">
      <alignment horizontal="center" vertical="top" wrapText="1" readingOrder="2"/>
    </xf>
    <xf numFmtId="0" fontId="29" fillId="6" borderId="1" xfId="3" applyFont="1" applyFill="1" applyBorder="1" applyAlignment="1">
      <alignment vertical="top" wrapText="1" readingOrder="2"/>
    </xf>
    <xf numFmtId="0" fontId="29" fillId="6" borderId="1" xfId="3" applyFont="1" applyFill="1" applyBorder="1" applyAlignment="1">
      <alignment horizontal="center" vertical="top" wrapText="1" readingOrder="2"/>
    </xf>
    <xf numFmtId="49" fontId="29" fillId="6" borderId="1" xfId="3" applyNumberFormat="1" applyFont="1" applyFill="1" applyBorder="1" applyAlignment="1">
      <alignment horizontal="center" vertical="top"/>
    </xf>
    <xf numFmtId="0" fontId="0" fillId="6" borderId="1" xfId="0" applyFont="1" applyFill="1" applyBorder="1" applyAlignment="1">
      <alignment horizontal="right" vertical="top" wrapText="1"/>
    </xf>
    <xf numFmtId="0" fontId="30" fillId="6" borderId="1" xfId="3" applyFont="1" applyFill="1" applyBorder="1" applyAlignment="1">
      <alignment vertical="top" wrapText="1" readingOrder="2"/>
    </xf>
    <xf numFmtId="0" fontId="30" fillId="6" borderId="1" xfId="3" applyFont="1" applyFill="1" applyBorder="1" applyAlignment="1">
      <alignment horizontal="center" vertical="top" wrapText="1" readingOrder="2"/>
    </xf>
    <xf numFmtId="49" fontId="37" fillId="6" borderId="1" xfId="0" applyNumberFormat="1" applyFont="1" applyFill="1" applyBorder="1" applyAlignment="1">
      <alignment horizontal="center" vertical="top" wrapText="1"/>
    </xf>
    <xf numFmtId="0" fontId="25" fillId="6" borderId="1" xfId="3" applyFont="1" applyFill="1" applyBorder="1" applyAlignment="1">
      <alignment vertical="top" wrapText="1" readingOrder="2"/>
    </xf>
    <xf numFmtId="0" fontId="25" fillId="6" borderId="1" xfId="3" applyFont="1" applyFill="1" applyBorder="1" applyAlignment="1">
      <alignment horizontal="center" vertical="top" wrapText="1" readingOrder="2"/>
    </xf>
    <xf numFmtId="49" fontId="30" fillId="6" borderId="1" xfId="3" applyNumberFormat="1" applyFont="1" applyFill="1" applyBorder="1" applyAlignment="1">
      <alignment horizontal="center" vertical="top"/>
    </xf>
    <xf numFmtId="0" fontId="30" fillId="6" borderId="1" xfId="3" applyFont="1" applyFill="1" applyBorder="1" applyAlignment="1">
      <alignment horizontal="right" vertical="top" wrapText="1" readingOrder="2"/>
    </xf>
    <xf numFmtId="0" fontId="30" fillId="6" borderId="1" xfId="3" applyNumberFormat="1" applyFont="1" applyFill="1" applyBorder="1" applyAlignment="1">
      <alignment horizontal="center" vertical="top"/>
    </xf>
    <xf numFmtId="0" fontId="40" fillId="6" borderId="1" xfId="1" applyFont="1" applyFill="1" applyBorder="1" applyAlignment="1" applyProtection="1">
      <alignment horizontal="right" vertical="top" wrapText="1" readingOrder="2"/>
    </xf>
    <xf numFmtId="0" fontId="40" fillId="6" borderId="1" xfId="1" applyFont="1" applyFill="1" applyBorder="1" applyAlignment="1" applyProtection="1">
      <alignment horizontal="center" vertical="top" wrapText="1" readingOrder="2"/>
    </xf>
    <xf numFmtId="0" fontId="28" fillId="6" borderId="1" xfId="3" applyFont="1" applyFill="1" applyBorder="1" applyAlignment="1">
      <alignment vertical="top" wrapText="1" readingOrder="2"/>
    </xf>
    <xf numFmtId="0" fontId="28" fillId="6" borderId="1" xfId="3" applyFont="1" applyFill="1" applyBorder="1" applyAlignment="1">
      <alignment horizontal="center" vertical="top" wrapText="1" readingOrder="2"/>
    </xf>
    <xf numFmtId="0" fontId="38" fillId="6" borderId="1" xfId="0" applyFont="1" applyFill="1" applyBorder="1" applyAlignment="1">
      <alignment horizontal="right" vertical="top"/>
    </xf>
    <xf numFmtId="0" fontId="38" fillId="6" borderId="1" xfId="0" applyNumberFormat="1" applyFont="1" applyFill="1" applyBorder="1" applyAlignment="1">
      <alignment horizontal="center" vertical="top"/>
    </xf>
    <xf numFmtId="0" fontId="30" fillId="6" borderId="1" xfId="3" applyFont="1" applyFill="1" applyBorder="1" applyAlignment="1">
      <alignment horizontal="justify" vertical="top" wrapText="1" readingOrder="2"/>
    </xf>
    <xf numFmtId="0" fontId="34" fillId="6" borderId="1" xfId="3" applyFont="1" applyFill="1" applyBorder="1" applyAlignment="1">
      <alignment horizontal="right" vertical="top" wrapText="1" readingOrder="2"/>
    </xf>
    <xf numFmtId="0" fontId="24" fillId="6" borderId="1" xfId="3" applyFont="1" applyFill="1" applyBorder="1" applyAlignment="1">
      <alignment horizontal="right" vertical="top" wrapText="1" readingOrder="2"/>
    </xf>
    <xf numFmtId="0" fontId="24" fillId="6" borderId="1" xfId="3" applyFont="1" applyFill="1" applyBorder="1" applyAlignment="1">
      <alignment horizontal="center" vertical="top" wrapText="1" readingOrder="2"/>
    </xf>
    <xf numFmtId="49" fontId="37" fillId="6" borderId="1" xfId="0" applyNumberFormat="1" applyFont="1" applyFill="1" applyBorder="1" applyAlignment="1">
      <alignment horizontal="center" vertical="top"/>
    </xf>
    <xf numFmtId="0" fontId="25" fillId="6" borderId="1" xfId="3" applyFont="1" applyFill="1" applyBorder="1" applyAlignment="1">
      <alignment horizontal="right" vertical="top" wrapText="1" readingOrder="2"/>
    </xf>
    <xf numFmtId="0" fontId="26" fillId="6" borderId="1" xfId="3" applyFont="1" applyFill="1" applyBorder="1" applyAlignment="1">
      <alignment horizontal="right" vertical="top" wrapText="1" readingOrder="2"/>
    </xf>
    <xf numFmtId="0" fontId="26" fillId="6" borderId="1" xfId="3" applyFont="1" applyFill="1" applyBorder="1" applyAlignment="1">
      <alignment horizontal="center" vertical="top" wrapText="1" readingOrder="2"/>
    </xf>
    <xf numFmtId="0" fontId="0" fillId="6" borderId="1" xfId="0" applyFill="1" applyBorder="1" applyAlignment="1">
      <alignment vertical="top" wrapText="1" readingOrder="2"/>
    </xf>
    <xf numFmtId="0" fontId="0" fillId="6" borderId="1" xfId="0" applyFill="1" applyBorder="1" applyAlignment="1">
      <alignment horizontal="center" vertical="top" wrapText="1" readingOrder="2"/>
    </xf>
    <xf numFmtId="0" fontId="40" fillId="6" borderId="1" xfId="0" applyFont="1" applyFill="1" applyBorder="1" applyAlignment="1" applyProtection="1">
      <alignment horizontal="right" vertical="top" wrapText="1" readingOrder="2"/>
    </xf>
    <xf numFmtId="0" fontId="40" fillId="6" borderId="1" xfId="0" applyFont="1" applyFill="1" applyBorder="1" applyAlignment="1" applyProtection="1">
      <alignment horizontal="center" vertical="top" wrapText="1" readingOrder="2"/>
    </xf>
    <xf numFmtId="49" fontId="23" fillId="6" borderId="1" xfId="3" applyNumberFormat="1" applyFont="1" applyFill="1" applyBorder="1" applyAlignment="1">
      <alignment horizontal="center" vertical="top"/>
    </xf>
    <xf numFmtId="0" fontId="22" fillId="6" borderId="1" xfId="3" applyFont="1" applyFill="1" applyBorder="1" applyAlignment="1">
      <alignment horizontal="right" vertical="top" wrapText="1" readingOrder="2"/>
    </xf>
    <xf numFmtId="0" fontId="21" fillId="6" borderId="1" xfId="3" applyFont="1" applyFill="1" applyBorder="1" applyAlignment="1">
      <alignment vertical="top" wrapText="1" readingOrder="2"/>
    </xf>
    <xf numFmtId="0" fontId="20" fillId="6" borderId="1" xfId="3" applyFont="1" applyFill="1" applyBorder="1" applyAlignment="1">
      <alignment vertical="top" wrapText="1" readingOrder="2"/>
    </xf>
    <xf numFmtId="0" fontId="45" fillId="0" borderId="0" xfId="0" applyFont="1" applyBorder="1" applyAlignment="1">
      <alignment vertical="top" wrapText="1"/>
    </xf>
    <xf numFmtId="49" fontId="42" fillId="4" borderId="2" xfId="0" applyNumberFormat="1" applyFont="1" applyFill="1" applyBorder="1" applyAlignment="1">
      <alignment horizontal="center" vertical="top" wrapText="1"/>
    </xf>
    <xf numFmtId="0" fontId="38" fillId="0" borderId="4" xfId="0" applyFont="1" applyBorder="1" applyAlignment="1">
      <alignment horizontal="center" vertical="top"/>
    </xf>
    <xf numFmtId="49" fontId="38" fillId="0" borderId="5" xfId="0" applyNumberFormat="1" applyFont="1" applyBorder="1" applyAlignment="1">
      <alignment horizontal="center" vertical="top"/>
    </xf>
    <xf numFmtId="0" fontId="38" fillId="0" borderId="5" xfId="0" applyFont="1" applyBorder="1" applyAlignment="1">
      <alignment horizontal="right" vertical="top" wrapText="1"/>
    </xf>
    <xf numFmtId="0" fontId="38" fillId="0" borderId="5" xfId="0" applyFont="1" applyBorder="1" applyAlignment="1">
      <alignment horizontal="center" vertical="top" wrapText="1"/>
    </xf>
    <xf numFmtId="0" fontId="0" fillId="0" borderId="5" xfId="0" applyBorder="1" applyAlignment="1">
      <alignment horizontal="center" vertical="top"/>
    </xf>
    <xf numFmtId="0" fontId="0" fillId="0" borderId="5" xfId="0" applyBorder="1" applyAlignment="1">
      <alignment vertical="top" wrapText="1"/>
    </xf>
    <xf numFmtId="0" fontId="0" fillId="0" borderId="5" xfId="0" applyBorder="1" applyAlignment="1">
      <alignment horizontal="center" vertical="top" wrapText="1"/>
    </xf>
    <xf numFmtId="0" fontId="0" fillId="0" borderId="5" xfId="0" applyBorder="1" applyAlignment="1">
      <alignment vertical="top"/>
    </xf>
    <xf numFmtId="0" fontId="0" fillId="0" borderId="6" xfId="0" applyBorder="1" applyAlignment="1">
      <alignment horizontal="center" vertical="top"/>
    </xf>
    <xf numFmtId="0" fontId="38" fillId="0" borderId="3" xfId="0" applyFont="1" applyBorder="1" applyAlignment="1">
      <alignment horizontal="center" vertical="top"/>
    </xf>
    <xf numFmtId="49" fontId="38" fillId="0" borderId="0" xfId="0" applyNumberFormat="1" applyFont="1" applyBorder="1" applyAlignment="1">
      <alignment horizontal="center" vertical="top"/>
    </xf>
    <xf numFmtId="0" fontId="38" fillId="0" borderId="0" xfId="0" applyFont="1" applyBorder="1" applyAlignment="1">
      <alignment horizontal="right" vertical="top" wrapText="1"/>
    </xf>
    <xf numFmtId="0" fontId="38" fillId="0" borderId="0" xfId="0" applyFont="1" applyBorder="1" applyAlignment="1">
      <alignment horizontal="center" vertical="top" wrapText="1"/>
    </xf>
    <xf numFmtId="0" fontId="0" fillId="0" borderId="0" xfId="0" applyBorder="1" applyAlignment="1">
      <alignment horizontal="center" vertical="top"/>
    </xf>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Border="1" applyAlignment="1">
      <alignment vertical="top"/>
    </xf>
    <xf numFmtId="0" fontId="0" fillId="0" borderId="7" xfId="0" applyBorder="1" applyAlignment="1">
      <alignment horizontal="center" vertical="top"/>
    </xf>
    <xf numFmtId="0" fontId="38" fillId="0" borderId="8" xfId="0" applyFont="1" applyBorder="1" applyAlignment="1">
      <alignment horizontal="center" vertical="top"/>
    </xf>
    <xf numFmtId="49" fontId="38" fillId="0" borderId="9" xfId="0" applyNumberFormat="1" applyFont="1" applyBorder="1" applyAlignment="1">
      <alignment horizontal="center" vertical="top"/>
    </xf>
    <xf numFmtId="0" fontId="38" fillId="0" borderId="9" xfId="0" applyFont="1" applyBorder="1" applyAlignment="1">
      <alignment horizontal="right" vertical="top" wrapText="1"/>
    </xf>
    <xf numFmtId="0" fontId="38" fillId="0" borderId="9" xfId="0" applyFont="1" applyBorder="1" applyAlignment="1">
      <alignment horizontal="center" vertical="top" wrapText="1"/>
    </xf>
    <xf numFmtId="0" fontId="0" fillId="0" borderId="9" xfId="0" applyBorder="1" applyAlignment="1">
      <alignment horizontal="center" vertical="top"/>
    </xf>
    <xf numFmtId="0" fontId="0" fillId="0" borderId="9" xfId="0" applyBorder="1" applyAlignment="1">
      <alignment vertical="top" wrapText="1"/>
    </xf>
    <xf numFmtId="0" fontId="0" fillId="0" borderId="9" xfId="0" applyBorder="1" applyAlignment="1">
      <alignment horizontal="center" vertical="top" wrapText="1"/>
    </xf>
    <xf numFmtId="0" fontId="0" fillId="0" borderId="9" xfId="0" applyBorder="1" applyAlignment="1">
      <alignment vertical="top"/>
    </xf>
    <xf numFmtId="0" fontId="42" fillId="4" borderId="10" xfId="0" applyFont="1" applyFill="1" applyBorder="1" applyAlignment="1">
      <alignment horizontal="center" vertical="top" wrapText="1" readingOrder="2"/>
    </xf>
    <xf numFmtId="0" fontId="42" fillId="4" borderId="11" xfId="0" applyFont="1" applyFill="1" applyBorder="1" applyAlignment="1">
      <alignment horizontal="center" vertical="top" wrapText="1"/>
    </xf>
    <xf numFmtId="0" fontId="38" fillId="6" borderId="12" xfId="0" applyFont="1" applyFill="1" applyBorder="1" applyAlignment="1">
      <alignment horizontal="center" vertical="top"/>
    </xf>
    <xf numFmtId="0" fontId="38" fillId="6" borderId="14" xfId="0" applyFont="1" applyFill="1" applyBorder="1" applyAlignment="1">
      <alignment horizontal="right" vertical="top" wrapText="1"/>
    </xf>
    <xf numFmtId="0" fontId="44" fillId="0" borderId="15" xfId="0" applyFont="1" applyFill="1" applyBorder="1" applyAlignment="1">
      <alignment horizontal="center" vertical="top"/>
    </xf>
    <xf numFmtId="0" fontId="0" fillId="0" borderId="1" xfId="0" applyBorder="1" applyAlignment="1" applyProtection="1">
      <alignment vertical="top"/>
      <protection locked="0"/>
    </xf>
    <xf numFmtId="0" fontId="0" fillId="0" borderId="14" xfId="0" applyBorder="1" applyAlignment="1" applyProtection="1">
      <alignment vertical="top"/>
      <protection locked="0"/>
    </xf>
    <xf numFmtId="0" fontId="0" fillId="7" borderId="13" xfId="0" applyFill="1" applyBorder="1" applyAlignment="1">
      <alignment horizontal="center" vertical="top"/>
    </xf>
    <xf numFmtId="0" fontId="19" fillId="6" borderId="1" xfId="3" applyFont="1" applyFill="1" applyBorder="1" applyAlignment="1">
      <alignment vertical="top" wrapText="1" readingOrder="2"/>
    </xf>
    <xf numFmtId="0" fontId="42" fillId="4" borderId="1" xfId="0" applyFont="1" applyFill="1" applyBorder="1" applyAlignment="1">
      <alignment horizontal="center" vertical="top" wrapText="1"/>
    </xf>
    <xf numFmtId="0" fontId="38"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xf>
    <xf numFmtId="0" fontId="0" fillId="0" borderId="1" xfId="0" applyFill="1" applyBorder="1" applyAlignment="1">
      <alignment horizontal="center" vertical="top"/>
    </xf>
    <xf numFmtId="2" fontId="0" fillId="0" borderId="0" xfId="0" applyNumberFormat="1" applyAlignment="1">
      <alignment horizontal="center"/>
    </xf>
    <xf numFmtId="0" fontId="0" fillId="0" borderId="0" xfId="0" applyAlignment="1">
      <alignment horizontal="right"/>
    </xf>
    <xf numFmtId="0" fontId="0" fillId="0" borderId="1" xfId="0" applyBorder="1"/>
    <xf numFmtId="0" fontId="34" fillId="0" borderId="1" xfId="3" applyBorder="1"/>
    <xf numFmtId="0" fontId="38" fillId="0" borderId="1" xfId="0" applyFont="1" applyBorder="1"/>
    <xf numFmtId="0" fontId="0" fillId="2" borderId="1" xfId="0" applyFill="1" applyBorder="1"/>
    <xf numFmtId="0" fontId="38" fillId="0" borderId="1" xfId="0" applyFont="1" applyBorder="1" applyAlignment="1">
      <alignment vertical="top"/>
    </xf>
    <xf numFmtId="0" fontId="44" fillId="0" borderId="1" xfId="0" applyFont="1" applyFill="1" applyBorder="1" applyAlignment="1">
      <alignment horizontal="center" vertical="top"/>
    </xf>
    <xf numFmtId="0" fontId="38" fillId="0" borderId="16" xfId="0" applyFont="1" applyBorder="1" applyAlignment="1">
      <alignment horizontal="center" vertical="top"/>
    </xf>
    <xf numFmtId="0" fontId="42" fillId="4" borderId="16" xfId="0" applyFont="1" applyFill="1" applyBorder="1" applyAlignment="1">
      <alignment horizontal="center" vertical="top" wrapText="1"/>
    </xf>
    <xf numFmtId="0" fontId="0" fillId="0" borderId="16" xfId="0" applyBorder="1" applyAlignment="1">
      <alignment horizontal="center" vertical="top"/>
    </xf>
    <xf numFmtId="49" fontId="47" fillId="8" borderId="1" xfId="0" applyNumberFormat="1" applyFont="1" applyFill="1" applyBorder="1" applyAlignment="1" applyProtection="1">
      <alignment horizontal="center" vertical="center" wrapText="1"/>
    </xf>
    <xf numFmtId="0" fontId="0" fillId="0" borderId="0" xfId="0" applyAlignment="1">
      <alignment horizontal="left" vertical="center"/>
    </xf>
    <xf numFmtId="164" fontId="44" fillId="0" borderId="0" xfId="4" applyNumberFormat="1" applyFont="1" applyAlignment="1">
      <alignment horizontal="center" vertical="center"/>
    </xf>
    <xf numFmtId="0" fontId="0" fillId="0" borderId="3" xfId="0" applyBorder="1"/>
    <xf numFmtId="0" fontId="0" fillId="0" borderId="3" xfId="0" applyFont="1" applyBorder="1" applyAlignment="1">
      <alignment horizontal="center" vertical="center"/>
    </xf>
    <xf numFmtId="0" fontId="34" fillId="0" borderId="3" xfId="3" applyBorder="1"/>
    <xf numFmtId="0" fontId="38" fillId="0" borderId="3" xfId="0" applyFont="1" applyBorder="1"/>
    <xf numFmtId="0" fontId="0" fillId="2" borderId="3" xfId="0" applyFill="1" applyBorder="1"/>
    <xf numFmtId="49" fontId="38" fillId="6" borderId="14" xfId="0" applyNumberFormat="1" applyFont="1" applyFill="1" applyBorder="1" applyAlignment="1">
      <alignment horizontal="center" vertical="top" wrapText="1"/>
    </xf>
    <xf numFmtId="0" fontId="0" fillId="7" borderId="17" xfId="0" applyFill="1" applyBorder="1" applyAlignment="1">
      <alignment horizontal="center" vertical="top"/>
    </xf>
    <xf numFmtId="0" fontId="17" fillId="6" borderId="1" xfId="3" applyFont="1" applyFill="1" applyBorder="1" applyAlignment="1">
      <alignment horizontal="right" vertical="top" wrapText="1" readingOrder="2"/>
    </xf>
    <xf numFmtId="49" fontId="16" fillId="6" borderId="1" xfId="3" applyNumberFormat="1" applyFont="1" applyFill="1" applyBorder="1" applyAlignment="1">
      <alignment horizontal="center" vertical="top"/>
    </xf>
    <xf numFmtId="49" fontId="37" fillId="6" borderId="14" xfId="0" applyNumberFormat="1" applyFont="1" applyFill="1" applyBorder="1" applyAlignment="1">
      <alignment horizontal="center" vertical="top"/>
    </xf>
    <xf numFmtId="0" fontId="0" fillId="6" borderId="14" xfId="0" applyFont="1" applyFill="1" applyBorder="1" applyAlignment="1">
      <alignment horizontal="justify" vertical="top" wrapText="1" readingOrder="2"/>
    </xf>
    <xf numFmtId="0" fontId="0" fillId="6" borderId="14" xfId="0" applyFont="1" applyFill="1" applyBorder="1" applyAlignment="1">
      <alignment horizontal="center" vertical="top" wrapText="1" readingOrder="2"/>
    </xf>
    <xf numFmtId="0" fontId="15" fillId="6" borderId="1" xfId="3" applyFont="1" applyFill="1" applyBorder="1" applyAlignment="1">
      <alignment vertical="top" wrapText="1" readingOrder="2"/>
    </xf>
    <xf numFmtId="0" fontId="14" fillId="6" borderId="1" xfId="3" applyFont="1" applyFill="1" applyBorder="1" applyAlignment="1">
      <alignment vertical="top" wrapText="1" readingOrder="2"/>
    </xf>
    <xf numFmtId="0" fontId="13" fillId="6" borderId="1" xfId="3" applyFont="1" applyFill="1" applyBorder="1" applyAlignment="1">
      <alignment vertical="top" wrapText="1" readingOrder="2"/>
    </xf>
    <xf numFmtId="0" fontId="12" fillId="6" borderId="1" xfId="3" applyFont="1" applyFill="1" applyBorder="1" applyAlignment="1">
      <alignment horizontal="right" vertical="top" wrapText="1" readingOrder="2"/>
    </xf>
    <xf numFmtId="49" fontId="12" fillId="6" borderId="1" xfId="3" applyNumberFormat="1" applyFont="1" applyFill="1" applyBorder="1" applyAlignment="1">
      <alignment horizontal="center" vertical="top"/>
    </xf>
    <xf numFmtId="0" fontId="11" fillId="6" borderId="1" xfId="3" applyFont="1" applyFill="1" applyBorder="1" applyAlignment="1">
      <alignment horizontal="right" vertical="top" wrapText="1"/>
    </xf>
    <xf numFmtId="0" fontId="10" fillId="6" borderId="1" xfId="3" applyFont="1" applyFill="1" applyBorder="1" applyAlignment="1">
      <alignment vertical="top" wrapText="1" readingOrder="2"/>
    </xf>
    <xf numFmtId="9" fontId="0" fillId="0" borderId="0" xfId="4" applyFont="1" applyAlignment="1">
      <alignment horizontal="center" vertical="top"/>
    </xf>
    <xf numFmtId="9" fontId="38" fillId="0" borderId="0" xfId="4" applyFont="1" applyAlignment="1">
      <alignment horizontal="center" vertical="top"/>
    </xf>
    <xf numFmtId="0" fontId="49" fillId="0" borderId="0" xfId="0" applyFont="1" applyBorder="1" applyAlignment="1">
      <alignment horizontal="right" vertical="top" wrapText="1"/>
    </xf>
    <xf numFmtId="0" fontId="38" fillId="6" borderId="18" xfId="0" applyFont="1" applyFill="1" applyBorder="1" applyAlignment="1">
      <alignment horizontal="center" vertical="top"/>
    </xf>
    <xf numFmtId="49" fontId="9" fillId="6" borderId="1" xfId="3" applyNumberFormat="1" applyFont="1" applyFill="1" applyBorder="1" applyAlignment="1">
      <alignment horizontal="center" vertical="top"/>
    </xf>
    <xf numFmtId="0" fontId="8" fillId="6" borderId="1" xfId="3" applyFont="1" applyFill="1" applyBorder="1" applyAlignment="1">
      <alignment vertical="top" wrapText="1" readingOrder="2"/>
    </xf>
    <xf numFmtId="49" fontId="0" fillId="6" borderId="1" xfId="0" applyNumberFormat="1" applyFill="1" applyBorder="1" applyAlignment="1">
      <alignment horizontal="center" vertical="top"/>
    </xf>
    <xf numFmtId="0" fontId="7" fillId="6" borderId="1" xfId="3" applyFont="1" applyFill="1" applyBorder="1" applyAlignment="1">
      <alignment horizontal="center" vertical="top" wrapText="1" readingOrder="2"/>
    </xf>
    <xf numFmtId="0" fontId="6" fillId="6" borderId="1" xfId="3" applyFont="1" applyFill="1" applyBorder="1" applyAlignment="1">
      <alignment horizontal="center" vertical="top" wrapText="1" readingOrder="2"/>
    </xf>
    <xf numFmtId="0" fontId="0" fillId="0" borderId="0" xfId="0" applyAlignment="1">
      <alignment horizontal="right" vertical="top" wrapText="1"/>
    </xf>
    <xf numFmtId="0" fontId="5" fillId="6" borderId="1" xfId="3" applyFont="1" applyFill="1" applyBorder="1" applyAlignment="1">
      <alignment vertical="top" wrapText="1" readingOrder="2"/>
    </xf>
    <xf numFmtId="49" fontId="5" fillId="6" borderId="1" xfId="3" applyNumberFormat="1" applyFont="1" applyFill="1" applyBorder="1" applyAlignment="1">
      <alignment horizontal="center" vertical="top"/>
    </xf>
    <xf numFmtId="0" fontId="38" fillId="6" borderId="1" xfId="0" applyFont="1" applyFill="1" applyBorder="1" applyAlignment="1">
      <alignment horizontal="center" vertical="top" wrapText="1"/>
    </xf>
    <xf numFmtId="0" fontId="38" fillId="6" borderId="14" xfId="0" applyFont="1" applyFill="1" applyBorder="1" applyAlignment="1">
      <alignment horizontal="center" vertical="top" wrapText="1"/>
    </xf>
    <xf numFmtId="0" fontId="4" fillId="6" borderId="1" xfId="3" applyFont="1" applyFill="1" applyBorder="1" applyAlignment="1">
      <alignment vertical="top" wrapText="1" readingOrder="2"/>
    </xf>
    <xf numFmtId="0" fontId="3" fillId="6" borderId="1" xfId="3" applyFont="1" applyFill="1" applyBorder="1" applyAlignment="1">
      <alignment horizontal="right" vertical="top" wrapText="1" readingOrder="2"/>
    </xf>
    <xf numFmtId="0" fontId="38" fillId="9" borderId="19" xfId="0" applyFont="1" applyFill="1" applyBorder="1" applyAlignment="1">
      <alignment horizontal="center"/>
    </xf>
    <xf numFmtId="49" fontId="38" fillId="0" borderId="6" xfId="0" applyNumberFormat="1" applyFont="1" applyBorder="1" applyAlignment="1">
      <alignment horizontal="center" vertical="top"/>
    </xf>
    <xf numFmtId="0" fontId="0" fillId="0" borderId="0" xfId="0" applyBorder="1"/>
    <xf numFmtId="0" fontId="0" fillId="0" borderId="7" xfId="0" applyBorder="1"/>
    <xf numFmtId="0" fontId="0" fillId="0" borderId="4" xfId="0" applyBorder="1" applyAlignment="1">
      <alignment vertical="top" wrapText="1"/>
    </xf>
    <xf numFmtId="0" fontId="0" fillId="0" borderId="1" xfId="0" applyBorder="1" applyAlignment="1"/>
    <xf numFmtId="1" fontId="0" fillId="0" borderId="1" xfId="0" applyNumberFormat="1" applyBorder="1" applyAlignment="1">
      <alignment horizontal="center"/>
    </xf>
    <xf numFmtId="1" fontId="0" fillId="0" borderId="20" xfId="0" applyNumberFormat="1" applyBorder="1" applyAlignment="1">
      <alignment horizontal="center"/>
    </xf>
    <xf numFmtId="0" fontId="38" fillId="0" borderId="12" xfId="0" applyFont="1" applyBorder="1" applyAlignment="1">
      <alignment horizontal="center"/>
    </xf>
    <xf numFmtId="2" fontId="0" fillId="0" borderId="13" xfId="0" applyNumberFormat="1" applyBorder="1" applyAlignment="1">
      <alignment horizontal="center"/>
    </xf>
    <xf numFmtId="0" fontId="38" fillId="0" borderId="18" xfId="0" applyFont="1" applyBorder="1" applyAlignment="1">
      <alignment horizontal="center"/>
    </xf>
    <xf numFmtId="0" fontId="0" fillId="0" borderId="14" xfId="0" applyBorder="1" applyAlignment="1"/>
    <xf numFmtId="1" fontId="0" fillId="0" borderId="14" xfId="0" applyNumberFormat="1" applyBorder="1" applyAlignment="1">
      <alignment horizontal="center"/>
    </xf>
    <xf numFmtId="2" fontId="0" fillId="0" borderId="17" xfId="0" applyNumberFormat="1"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0" xfId="0" applyBorder="1" applyAlignment="1">
      <alignment horizontal="right"/>
    </xf>
    <xf numFmtId="0" fontId="0" fillId="0" borderId="0" xfId="0" pivotButton="1" applyBorder="1" applyAlignment="1">
      <alignment horizontal="center"/>
    </xf>
    <xf numFmtId="0" fontId="38" fillId="9" borderId="1" xfId="0" applyFont="1" applyFill="1" applyBorder="1" applyAlignment="1">
      <alignment horizontal="center"/>
    </xf>
    <xf numFmtId="1" fontId="0" fillId="0" borderId="13" xfId="0" applyNumberFormat="1" applyBorder="1" applyAlignment="1">
      <alignment horizontal="center"/>
    </xf>
    <xf numFmtId="1" fontId="0" fillId="0" borderId="17" xfId="0" applyNumberFormat="1" applyBorder="1" applyAlignment="1">
      <alignment horizontal="center"/>
    </xf>
    <xf numFmtId="0" fontId="38" fillId="9" borderId="13" xfId="0" applyFont="1" applyFill="1" applyBorder="1" applyAlignment="1">
      <alignment horizontal="center"/>
    </xf>
    <xf numFmtId="0" fontId="0" fillId="0" borderId="5" xfId="0" pivotButton="1" applyBorder="1" applyAlignment="1">
      <alignment horizontal="center"/>
    </xf>
    <xf numFmtId="0" fontId="0" fillId="0" borderId="6" xfId="0" applyBorder="1" applyAlignment="1">
      <alignment horizontal="center"/>
    </xf>
    <xf numFmtId="1" fontId="0" fillId="0" borderId="21" xfId="0" applyNumberFormat="1"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38" fillId="9" borderId="12" xfId="0" applyFont="1" applyFill="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1" fontId="0" fillId="0" borderId="28" xfId="0" applyNumberFormat="1" applyBorder="1" applyAlignment="1">
      <alignment horizontal="center"/>
    </xf>
    <xf numFmtId="1" fontId="0" fillId="0" borderId="16" xfId="0" applyNumberFormat="1" applyBorder="1" applyAlignment="1">
      <alignment horizontal="center"/>
    </xf>
    <xf numFmtId="1" fontId="0" fillId="0" borderId="24" xfId="0" applyNumberFormat="1" applyBorder="1" applyAlignment="1">
      <alignment horizontal="center"/>
    </xf>
    <xf numFmtId="0" fontId="0" fillId="0" borderId="22" xfId="0" applyBorder="1" applyAlignment="1"/>
    <xf numFmtId="0" fontId="0" fillId="0" borderId="0" xfId="0" applyBorder="1" applyAlignment="1"/>
    <xf numFmtId="0" fontId="2" fillId="6" borderId="1" xfId="3" applyFont="1" applyFill="1" applyBorder="1" applyAlignment="1">
      <alignment horizontal="right" vertical="top" wrapText="1"/>
    </xf>
    <xf numFmtId="49" fontId="1" fillId="6" borderId="1" xfId="3" applyNumberFormat="1" applyFont="1" applyFill="1" applyBorder="1" applyAlignment="1">
      <alignment horizontal="center" vertical="top"/>
    </xf>
    <xf numFmtId="0" fontId="45" fillId="0" borderId="0" xfId="0" applyFont="1" applyBorder="1" applyAlignment="1">
      <alignment horizontal="right" vertical="top" wrapText="1"/>
    </xf>
    <xf numFmtId="0" fontId="38" fillId="0" borderId="16" xfId="0" applyFont="1" applyBorder="1" applyAlignment="1">
      <alignment horizontal="center" vertical="center"/>
    </xf>
    <xf numFmtId="0" fontId="38" fillId="0" borderId="1" xfId="0" applyFont="1" applyBorder="1" applyAlignment="1">
      <alignment horizontal="center" vertical="center"/>
    </xf>
    <xf numFmtId="0" fontId="53" fillId="0" borderId="3" xfId="0" applyFont="1" applyBorder="1" applyAlignment="1">
      <alignment horizontal="center" vertical="top" wrapText="1"/>
    </xf>
    <xf numFmtId="0" fontId="53" fillId="0" borderId="0" xfId="0" applyFont="1" applyBorder="1" applyAlignment="1">
      <alignment horizontal="center" vertical="top" wrapText="1"/>
    </xf>
    <xf numFmtId="0" fontId="53" fillId="0" borderId="7" xfId="0" applyFont="1" applyBorder="1" applyAlignment="1">
      <alignment horizontal="center" vertical="top" wrapText="1"/>
    </xf>
    <xf numFmtId="0" fontId="54" fillId="0" borderId="0" xfId="0" applyFont="1" applyBorder="1" applyAlignment="1">
      <alignment horizontal="center"/>
    </xf>
  </cellXfs>
  <cellStyles count="7">
    <cellStyle name="Normal" xfId="0" builtinId="0"/>
    <cellStyle name="Normal 2" xfId="1"/>
    <cellStyle name="Normal 2 2" xfId="6"/>
    <cellStyle name="Normal 3" xfId="3"/>
    <cellStyle name="Normal 3 2" xfId="5"/>
    <cellStyle name="Percent" xfId="4" builtinId="5"/>
    <cellStyle name="Percent 2" xfId="2"/>
  </cellStyles>
  <dxfs count="268">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medium">
          <color indexed="64"/>
        </left>
        <right style="medium">
          <color indexed="64"/>
        </right>
      </border>
    </dxf>
    <dxf>
      <border>
        <left style="thin">
          <color indexed="64"/>
        </left>
        <right style="thin">
          <color indexed="64"/>
        </right>
        <top style="thin">
          <color indexed="64"/>
        </top>
        <horizontal style="thin">
          <color indexed="64"/>
        </horizontal>
      </border>
    </dxf>
    <dxf>
      <border>
        <left style="thin">
          <color indexed="64"/>
        </left>
        <right style="thin">
          <color indexed="64"/>
        </right>
        <top style="thin">
          <color indexed="64"/>
        </top>
        <horizontal style="thin">
          <color indexed="64"/>
        </horizontal>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right/>
        <top/>
        <bottom/>
        <vertic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 formatCode="0"/>
    </dxf>
    <dxf>
      <numFmt numFmtId="2" formatCode="0.00"/>
    </dxf>
    <dxf>
      <alignment horizontal="center" readingOrder="0"/>
    </dxf>
    <dxf>
      <alignment horizontal="general" readingOrder="0"/>
    </dxf>
    <dxf>
      <alignment horizontal="right" readingOrder="0"/>
    </dxf>
    <dxf>
      <alignment horizontal="center" readingOrder="0"/>
    </dxf>
    <dxf>
      <font>
        <b/>
        <i val="0"/>
        <condense val="0"/>
        <extend val="0"/>
        <color indexed="1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412751</xdr:colOff>
      <xdr:row>2</xdr:row>
      <xdr:rowOff>10584</xdr:rowOff>
    </xdr:from>
    <xdr:to>
      <xdr:col>7</xdr:col>
      <xdr:colOff>1854836</xdr:colOff>
      <xdr:row>3</xdr:row>
      <xdr:rowOff>515409</xdr:rowOff>
    </xdr:to>
    <xdr:pic>
      <xdr:nvPicPr>
        <xdr:cNvPr id="3" name="תמונה 2"/>
        <xdr:cNvPicPr/>
      </xdr:nvPicPr>
      <xdr:blipFill>
        <a:blip xmlns:r="http://schemas.openxmlformats.org/officeDocument/2006/relationships" r:embed="rId1"/>
        <a:stretch>
          <a:fillRect/>
        </a:stretch>
      </xdr:blipFill>
      <xdr:spPr>
        <a:xfrm>
          <a:off x="11268114581" y="402167"/>
          <a:ext cx="1442085" cy="69532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Eyal Kabriti" refreshedDate="42830.298791203706" createdVersion="5" refreshedVersion="5" minRefreshableVersion="3" recordCount="490">
  <cacheSource type="worksheet">
    <worksheetSource ref="B7:Q1019" sheet="הצהרת המציע"/>
  </cacheSource>
  <cacheFields count="16">
    <cacheField name="# נושא" numFmtId="0">
      <sharedItems containsString="0" containsBlank="1" containsNumber="1" containsInteger="1" minValue="1" maxValue="12"/>
    </cacheField>
    <cacheField name="נושא" numFmtId="0">
      <sharedItems containsBlank="1"/>
    </cacheField>
    <cacheField name="# תחום" numFmtId="0">
      <sharedItems containsBlank="1" containsMixedTypes="1" containsNumber="1" minValue="1.1000000000000001" maxValue="12.2" count="52">
        <n v="1.1000000000000001"/>
        <n v="2.1"/>
        <n v="2.2000000000000002"/>
        <s v="2.3"/>
        <s v="2.4"/>
        <s v="2.5"/>
        <s v="2.6"/>
        <s v="2.7"/>
        <s v="2.8"/>
        <s v="2.9"/>
        <s v="2.10"/>
        <s v="2.11"/>
        <s v="2.12"/>
        <s v="2.13"/>
        <s v="2.14"/>
        <s v="2.15"/>
        <s v="2.16"/>
        <s v="2.17"/>
        <s v="2.18"/>
        <s v="2.19"/>
        <s v="2.20"/>
        <s v="3.1"/>
        <s v="3.2"/>
        <s v="3.3"/>
        <s v="3.4"/>
        <s v="4.1"/>
        <s v="4.2"/>
        <s v="4.3"/>
        <s v="4.4"/>
        <s v="4.5"/>
        <s v="4.6"/>
        <s v="5.1"/>
        <s v="6.1"/>
        <s v="6.2"/>
        <s v="6.3"/>
        <s v="7.1"/>
        <s v="8.1"/>
        <n v="9.1"/>
        <n v="10.1"/>
        <s v="10.2"/>
        <s v="11.1"/>
        <s v="11.2"/>
        <s v="11.3"/>
        <s v="12.1"/>
        <s v="12.2"/>
        <s v="12.3"/>
        <s v="12.4"/>
        <m/>
        <n v="7.3" u="1"/>
        <n v="6.1" u="1"/>
        <n v="11.1" u="1"/>
        <n v="12.2" u="1"/>
      </sharedItems>
    </cacheField>
    <cacheField name="תחום" numFmtId="0">
      <sharedItems containsBlank="1" count="59">
        <s v="קטלוגים מרכזיים"/>
        <s v="ניהול מטרות ויעדים"/>
        <s v="תכנית עבודה"/>
        <s v="ניהול תקציב"/>
        <s v="ניהול דרישות"/>
        <s v="פורטפוליו פרויקטים"/>
        <s v="ניהול פרוגרמה (תכנית - Program)"/>
        <s v="ניהול פרויקט (בודד)"/>
        <s v="ניהול משימות"/>
        <s v="ניהול לוח זמנים"/>
        <s v="ניהול משאבים"/>
        <s v="ניהול שינויים"/>
        <s v="ניהול דרישות לשינוי מספק"/>
        <s v="ניהול תזכורות והתראות"/>
        <s v="ניהול סיכוני תקשוב"/>
        <s v="דיווח ביצועי עובדים"/>
        <s v="ניהול קשרים בין ישויות המערכת"/>
        <s v="ניהול קטלוגים ברמת המשרד וקשר לקטלוגים המרכזיים"/>
        <s v="תמיכה בתהליכים מיוחדים ברמת המשרד"/>
        <s v="סביבת גישה ללקוחות ברמת משרד"/>
        <s v="סביבת גישה לעובדים ברמת משרד"/>
        <s v="ריכוז דווח שנתי לרשות התקשוב הממשלתי בתחילת שנה"/>
        <s v="ניהול ובקרה של נושא היקף נותני שירותים"/>
        <s v="ניהול חוות דעת ראש רשות התקשוב הממשלתי"/>
        <s v="תהליכי בקרה"/>
        <s v="ממשקים לקליטת נתונים - כללי"/>
        <s v="ממשקים לקליטת נתונים מיחידות התקשוב"/>
        <s v="ממשקים לתמ&quot;ר - תכנון ממשלתי רוחבי"/>
        <s v="ממשקים למערכות רוחביות נוספות"/>
        <s v="ממשקים למערכות ברמת המשרד"/>
        <s v="ממשקים נוספים"/>
        <s v="ניהול מסמכים"/>
        <s v="שאילתות מידע"/>
        <s v="ניהול דוחות"/>
        <s v="תצוגות"/>
        <s v="יכולות חיפוש"/>
        <s v="לוח מחוונים (Dashboard)"/>
        <s v="תמיכה בריבוי ארגונים (Multi Org)"/>
        <s v="ניהול משתמשים והרשאות - כללי"/>
        <s v="הזדהות"/>
        <s v="Responsive"/>
        <s v="תמיכה מלאה בעברית"/>
        <s v="הנדסת אנוש"/>
        <s v="עדכונים גורפים"/>
        <s v="ניהול הפקת לקחים"/>
        <s v="ניהול מערך מדדי תקשוב (KPIs)"/>
        <s v="הגנה מפני פעולות חמורות"/>
        <m/>
        <s v="לוח מחוונים (Dashboard) הנהלה" u="1"/>
        <s v="ניהול תחקירים והפקת לקחים" u="1"/>
        <s v="ניהול סיכוני IT" u="1"/>
        <s v="תמיכה בדרישות אבטחת מידע - כללי" u="1"/>
        <s v="תמיכה בתהליכי ממשל זמין" u="1"/>
        <s v="ניהול מערך מדדי IT KPIs" u="1"/>
        <s v="ניהול חוות דעת ראש רשות התקשוב" u="1"/>
        <s v="ניהול בקשות לשינוי מספק" u="1"/>
        <s v="ריכוז דווח שנתי לרשות התקשוב בתחילת שנה" u="1"/>
        <s v="דשבורד הנהלה" u="1"/>
        <s v="סביבת גישה ללקוחות ברמת משרד וניהול בקשות לקבלת שירות" u="1"/>
      </sharedItems>
    </cacheField>
    <cacheField name="סידורי" numFmtId="0">
      <sharedItems containsBlank="1" containsMixedTypes="1" containsNumber="1" containsInteger="1" minValue="1" maxValue="6"/>
    </cacheField>
    <cacheField name="# דרישה" numFmtId="0">
      <sharedItems containsBlank="1" containsMixedTypes="1" containsNumber="1" minValue="1" maxValue="43"/>
    </cacheField>
    <cacheField name="תיאור דרישה" numFmtId="0">
      <sharedItems containsBlank="1" longText="1"/>
    </cacheField>
    <cacheField name="רמת שימוש" numFmtId="0">
      <sharedItems containsString="0" containsBlank="1" containsNumber="1" containsInteger="1" minValue="0" maxValue="3"/>
    </cacheField>
    <cacheField name="שלב בתוכנית העבודה" numFmtId="0">
      <sharedItems containsBlank="1" count="4">
        <s v="א"/>
        <s v="ב"/>
        <s v="ג"/>
        <m/>
      </sharedItems>
    </cacheField>
    <cacheField name="אופן המימוש - הצהרת מציע" numFmtId="0">
      <sharedItems containsNonDate="0" containsString="0" containsBlank="1"/>
    </cacheField>
    <cacheField name="ציון 1-10 - הצהרת מציע" numFmtId="0">
      <sharedItems containsString="0" containsBlank="1" containsNumber="1" containsInteger="1" minValue="0" maxValue="0"/>
    </cacheField>
    <cacheField name="מדגם" numFmtId="0">
      <sharedItems containsNonDate="0" containsString="0" containsBlank="1"/>
    </cacheField>
    <cacheField name="אופן המימוש - תיקוף הצהרת מציע" numFmtId="0">
      <sharedItems containsBlank="1"/>
    </cacheField>
    <cacheField name="ציון 1-10 - תיקוף הצהרת מציע" numFmtId="0">
      <sharedItems containsString="0" containsBlank="1" containsNumber="1" containsInteger="1" minValue="0" maxValue="0"/>
    </cacheField>
    <cacheField name="נימוק" numFmtId="0">
      <sharedItems containsNonDate="0" containsString="0" containsBlank="1"/>
    </cacheField>
    <cacheField name="בדיקת פערים"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90">
  <r>
    <n v="1"/>
    <s v="ניהול מידע מרכזי/רוחבי"/>
    <x v="0"/>
    <x v="0"/>
    <n v="1"/>
    <n v="1"/>
    <s v="קטלוג יחידות תקשוב (משרדים ויחידות סמך) כולל אנשי קשר."/>
    <n v="0"/>
    <x v="0"/>
    <m/>
    <n v="0"/>
    <m/>
    <s v=""/>
    <n v="0"/>
    <m/>
    <n v="0"/>
  </r>
  <r>
    <n v="1"/>
    <s v="ניהול מידע מרכזי/רוחבי"/>
    <x v="0"/>
    <x v="0"/>
    <n v="1"/>
    <n v="2"/>
    <s v="קטלוג תפקידים - בהתאמה למכרז נותני שירותים ועל פי הגדרות משאבי אנוש."/>
    <n v="0"/>
    <x v="0"/>
    <m/>
    <n v="0"/>
    <m/>
    <s v=""/>
    <n v="0"/>
    <m/>
    <n v="0"/>
  </r>
  <r>
    <n v="1"/>
    <s v="ניהול מידע מרכזי/רוחבי"/>
    <x v="0"/>
    <x v="0"/>
    <n v="1"/>
    <n v="3"/>
    <s v="קטלוג מערכות - ניהול פורטפוליו מערכות ויישומים."/>
    <n v="0"/>
    <x v="0"/>
    <m/>
    <n v="0"/>
    <m/>
    <s v=""/>
    <n v="0"/>
    <m/>
    <n v="0"/>
  </r>
  <r>
    <n v="1"/>
    <s v="ניהול מידע מרכזי/רוחבי"/>
    <x v="0"/>
    <x v="0"/>
    <n v="1"/>
    <s v="3.1"/>
    <s v="יצירה, צפיה, עדכון ומחיקה של מערכת, וניהול פרטי מערכת, כגון: פרטי זיהוי, סיווג, תעדוף, פלטפורמה. "/>
    <n v="0"/>
    <x v="0"/>
    <m/>
    <n v="0"/>
    <m/>
    <s v=""/>
    <n v="0"/>
    <m/>
    <n v="0"/>
  </r>
  <r>
    <n v="1"/>
    <s v="ניהול מידע מרכזי/רוחבי"/>
    <x v="0"/>
    <x v="0"/>
    <n v="1"/>
    <s v="3.2"/>
    <s v="ניהול סטטוס מערכת."/>
    <n v="1"/>
    <x v="0"/>
    <m/>
    <n v="0"/>
    <m/>
    <s v=""/>
    <n v="0"/>
    <m/>
    <n v="0"/>
  </r>
  <r>
    <n v="1"/>
    <s v="ניהול מידע מרכזי/רוחבי"/>
    <x v="0"/>
    <x v="0"/>
    <n v="1"/>
    <s v="3.3"/>
    <s v="ניהול מהדורות מערכת."/>
    <n v="1"/>
    <x v="0"/>
    <m/>
    <n v="0"/>
    <m/>
    <s v=""/>
    <n v="0"/>
    <m/>
    <n v="0"/>
  </r>
  <r>
    <n v="1"/>
    <s v="ניהול מידע מרכזי/רוחבי"/>
    <x v="0"/>
    <x v="0"/>
    <n v="1"/>
    <s v="3.4"/>
    <s v="יכולת של המשרדים למדר פרטי מידע מסויימים - ברמת שורה וברמת שדות (למשל, לסמן מערכות פנימיות שלא יראו ע&quot;י משרדים אחרים, לנהל מידע נוסף שיהיה נגיש רק למשרד)."/>
    <n v="1"/>
    <x v="0"/>
    <m/>
    <n v="0"/>
    <m/>
    <s v=""/>
    <n v="0"/>
    <m/>
    <n v="0"/>
  </r>
  <r>
    <n v="1"/>
    <s v="ניהול מידע מרכזי/רוחבי"/>
    <x v="0"/>
    <x v="0"/>
    <n v="1"/>
    <n v="4"/>
    <s v="קטלוג ספקים ויועצים"/>
    <n v="0"/>
    <x v="0"/>
    <m/>
    <n v="0"/>
    <m/>
    <s v=""/>
    <n v="0"/>
    <m/>
    <n v="0"/>
  </r>
  <r>
    <n v="1"/>
    <s v="ניהול מידע מרכזי/רוחבי"/>
    <x v="0"/>
    <x v="0"/>
    <n v="1"/>
    <n v="5"/>
    <s v="יכולת להגדרת מבני נתונים באופן גמיש לתמיכה באיסוף מידע נוסף באמצעות שאלונים / סקרים"/>
    <n v="0"/>
    <x v="0"/>
    <m/>
    <n v="0"/>
    <m/>
    <s v=""/>
    <n v="0"/>
    <m/>
    <n v="0"/>
  </r>
  <r>
    <n v="2"/>
    <s v="תהליכי ITG ברמת המשרד"/>
    <x v="1"/>
    <x v="1"/>
    <n v="1"/>
    <n v="1"/>
    <s v="ניהול מטרות ברמת המשרד וברמת יחידת התקשוב - יצירה, צפיה, עדכון ומחיקה של מטרות, וניהול פרטי מטרה."/>
    <n v="0"/>
    <x v="0"/>
    <m/>
    <n v="0"/>
    <m/>
    <s v=""/>
    <n v="0"/>
    <m/>
    <n v="0"/>
  </r>
  <r>
    <n v="2"/>
    <s v="תהליכי ITG ברמת המשרד"/>
    <x v="1"/>
    <x v="1"/>
    <n v="1"/>
    <n v="2"/>
    <s v="ניהול יעדים עסקיים ברמת המשרד וברמת יחידת התקשוב - יצירה, צפיה, עדכון ומחיקה של יעד עסקי, וניהול פרטי יעד עסקי, כגון: פרטי זיהוי, סיווג ותעדוף."/>
    <n v="0"/>
    <x v="0"/>
    <m/>
    <n v="0"/>
    <m/>
    <s v=""/>
    <n v="0"/>
    <m/>
    <n v="0"/>
  </r>
  <r>
    <n v="2"/>
    <s v="תהליכי ITG ברמת המשרד"/>
    <x v="1"/>
    <x v="1"/>
    <n v="1"/>
    <n v="3"/>
    <s v="ניהול סטטוס של מטרות."/>
    <n v="0"/>
    <x v="0"/>
    <m/>
    <n v="0"/>
    <m/>
    <s v=""/>
    <n v="0"/>
    <m/>
    <n v="0"/>
  </r>
  <r>
    <n v="2"/>
    <s v="תהליכי ITG ברמת המשרד"/>
    <x v="1"/>
    <x v="1"/>
    <n v="1"/>
    <n v="4"/>
    <s v="ניהול סטטוס של יעדים עסקיים."/>
    <n v="0"/>
    <x v="0"/>
    <m/>
    <n v="0"/>
    <m/>
    <s v=""/>
    <n v="0"/>
    <m/>
    <n v="0"/>
  </r>
  <r>
    <n v="2"/>
    <s v="תהליכי ITG ברמת המשרד"/>
    <x v="1"/>
    <x v="1"/>
    <n v="1"/>
    <n v="5"/>
    <s v="ניהול הנחיות ראש רשות התקשוב הממשלתי - מטרות ברמת הרשות."/>
    <n v="0"/>
    <x v="0"/>
    <m/>
    <n v="0"/>
    <m/>
    <s v=""/>
    <n v="0"/>
    <m/>
    <n v="0"/>
  </r>
  <r>
    <n v="2"/>
    <s v="תהליכי ITG ברמת המשרד"/>
    <x v="2"/>
    <x v="2"/>
    <n v="2"/>
    <n v="1"/>
    <s v="ניהול תכנית עבודה רב שנתית."/>
    <n v="1"/>
    <x v="1"/>
    <m/>
    <n v="0"/>
    <m/>
    <s v=""/>
    <n v="0"/>
    <m/>
    <n v="0"/>
  </r>
  <r>
    <n v="2"/>
    <s v="תהליכי ITG ברמת המשרד"/>
    <x v="2"/>
    <x v="2"/>
    <n v="2"/>
    <n v="2"/>
    <s v="ניהול תכנית עבודה שנתית - תכנית העבודה השנתית תכלול את כלל הפרויקטים שטרם הסתיימו משנה שעברה, פרויקטים חדשים, דרישות נוספות ברמת יחידת התקשוב (מתוך פורטפוליו הפרויקטים וניהול הדרישות)."/>
    <n v="1"/>
    <x v="1"/>
    <m/>
    <n v="0"/>
    <m/>
    <s v=""/>
    <n v="0"/>
    <m/>
    <n v="0"/>
  </r>
  <r>
    <n v="2"/>
    <s v="תהליכי ITG ברמת המשרד"/>
    <x v="2"/>
    <x v="2"/>
    <n v="2"/>
    <n v="3"/>
    <s v="ניהול תהליך איסוף דרישות לפרויקטים חדשים מהיחידות העסקיות כולל תעדופן, תקצובן ואישורן._x000a_רק הדרישות החדשות שאושרו יוכנסו לתכנית העבודה השנתית כפרויקטים חדשים."/>
    <n v="2"/>
    <x v="1"/>
    <m/>
    <n v="0"/>
    <m/>
    <s v=""/>
    <n v="0"/>
    <m/>
    <n v="0"/>
  </r>
  <r>
    <n v="2"/>
    <s v="תהליכי ITG ברמת המשרד"/>
    <x v="2"/>
    <x v="2"/>
    <n v="2"/>
    <n v="4"/>
    <s v="שמירת BASE LINE של תוכנית עבודה לאחר אישורה."/>
    <n v="1"/>
    <x v="1"/>
    <m/>
    <n v="0"/>
    <m/>
    <s v=""/>
    <n v="0"/>
    <m/>
    <n v="0"/>
  </r>
  <r>
    <n v="2"/>
    <s v="תהליכי ITG ברמת המשרד"/>
    <x v="2"/>
    <x v="2"/>
    <n v="2"/>
    <n v="5"/>
    <s v="ביצוע עדכון פורטפוליו הפרויקטים וניהול הדרישות עם הפרויקטים והדרישות שאושרו בתוכנית העבודה."/>
    <n v="1"/>
    <x v="1"/>
    <m/>
    <n v="0"/>
    <m/>
    <s v=""/>
    <n v="0"/>
    <m/>
    <n v="0"/>
  </r>
  <r>
    <n v="2"/>
    <s v="תהליכי ITG ברמת המשרד"/>
    <x v="2"/>
    <x v="2"/>
    <n v="2"/>
    <n v="6"/>
    <s v="שיקוף במהלך השנה של שינויים לתוך תוכנית העבודה (שינוי סטטוס, מועדים, הוספת פרויקטים/ דרישות חדשות וכו') תוך שמירת BASE LINE נוסף."/>
    <n v="1"/>
    <x v="1"/>
    <m/>
    <n v="0"/>
    <m/>
    <s v=""/>
    <n v="0"/>
    <m/>
    <n v="0"/>
  </r>
  <r>
    <n v="2"/>
    <s v="תהליכי ITG ברמת המשרד"/>
    <x v="3"/>
    <x v="3"/>
    <n v="3"/>
    <n v="1"/>
    <s v="ניהול תקציב התקשוב בחלוקה לפי שימושים תפעוליים (OPEX) והשקעות (CAPEX) מצד אחד ולפי מקורות מצד שני, בהתאם להנחיות הרשות._x000a_"/>
    <n v="0"/>
    <x v="0"/>
    <m/>
    <n v="0"/>
    <m/>
    <s v=""/>
    <n v="0"/>
    <m/>
    <n v="0"/>
  </r>
  <r>
    <n v="2"/>
    <s v="תהליכי ITG ברמת המשרד"/>
    <x v="3"/>
    <x v="3"/>
    <n v="3"/>
    <s v="1.1"/>
    <s v="יצירה, צפיה, עדכון ומחיקה של סעיפי התקציב"/>
    <n v="0"/>
    <x v="0"/>
    <m/>
    <n v="0"/>
    <m/>
    <s v=""/>
    <n v="0"/>
    <m/>
    <n v="0"/>
  </r>
  <r>
    <n v="2"/>
    <s v="תהליכי ITG ברמת המשרד"/>
    <x v="3"/>
    <x v="3"/>
    <n v="3"/>
    <s v="1.2"/>
    <s v="ניהול פרטי תקציב.  כגון: סעיף תקציבי ויחידה ארגונית מממנת."/>
    <n v="1"/>
    <x v="1"/>
    <m/>
    <n v="0"/>
    <m/>
    <s v=""/>
    <n v="0"/>
    <m/>
    <n v="0"/>
  </r>
  <r>
    <n v="2"/>
    <s v="תהליכי ITG ברמת המשרד"/>
    <x v="3"/>
    <x v="3"/>
    <n v="3"/>
    <s v="1.3"/>
    <s v="ניהול מטבעות (Currency) - יכולת להגדיר מטבע לפעולה כולל $, Euro וכיו&quot;ב."/>
    <n v="1"/>
    <x v="1"/>
    <m/>
    <n v="0"/>
    <m/>
    <s v=""/>
    <n v="0"/>
    <m/>
    <n v="0"/>
  </r>
  <r>
    <n v="2"/>
    <s v="תהליכי ITG ברמת המשרד"/>
    <x v="3"/>
    <x v="3"/>
    <n v="3"/>
    <s v="1.4"/>
    <s v="ניהול סכומים ללא מע&quot;מ וכולל מע&quot;מ"/>
    <n v="1"/>
    <x v="1"/>
    <m/>
    <n v="0"/>
    <m/>
    <s v=""/>
    <n v="0"/>
    <m/>
    <n v="0"/>
  </r>
  <r>
    <n v="2"/>
    <s v="תהליכי ITG ברמת המשרד"/>
    <x v="3"/>
    <x v="3"/>
    <n v="3"/>
    <s v="1.5"/>
    <s v="סיווג תקציב לקטגוריות.  כגון: כוח אדם, פיתוח חיצוני, חומרה, הדרכות והטמעות, רכש מוצרי צד ג' וכיו&quot;ב."/>
    <n v="1"/>
    <x v="1"/>
    <m/>
    <n v="0"/>
    <m/>
    <s v=""/>
    <n v="0"/>
    <m/>
    <n v="0"/>
  </r>
  <r>
    <n v="2"/>
    <s v="תהליכי ITG ברמת המשרד"/>
    <x v="3"/>
    <x v="3"/>
    <n v="3"/>
    <s v="1.6"/>
    <s v="ניהול תקציב לפי סעיפים, כגון:   אפיון, פיתוח, בדיקות, ניהול, תשתית"/>
    <n v="1"/>
    <x v="1"/>
    <m/>
    <n v="0"/>
    <m/>
    <s v=""/>
    <n v="0"/>
    <m/>
    <n v="0"/>
  </r>
  <r>
    <n v="2"/>
    <s v="תהליכי ITG ברמת המשרד"/>
    <x v="3"/>
    <x v="3"/>
    <n v="3"/>
    <s v="1.7"/>
    <s v="ניהול תקציב לפי סוגי תקציב וסעיפי תקציב, באופן רב-שנתי, שנתי וחודשי. "/>
    <n v="1"/>
    <x v="1"/>
    <m/>
    <n v="0"/>
    <m/>
    <s v=""/>
    <n v="0"/>
    <m/>
    <n v="0"/>
  </r>
  <r>
    <n v="2"/>
    <s v="תהליכי ITG ברמת המשרד"/>
    <x v="3"/>
    <x v="3"/>
    <n v="3"/>
    <s v="1.8"/>
    <s v="ניהול יתרות תקציב"/>
    <n v="2"/>
    <x v="1"/>
    <m/>
    <n v="0"/>
    <m/>
    <s v=""/>
    <n v="0"/>
    <m/>
    <n v="0"/>
  </r>
  <r>
    <n v="2"/>
    <s v="תהליכי ITG ברמת המשרד"/>
    <x v="3"/>
    <x v="3"/>
    <n v="3"/>
    <s v="1.9"/>
    <s v="ניהול סטטוס תקציב"/>
    <n v="2"/>
    <x v="1"/>
    <m/>
    <n v="0"/>
    <m/>
    <s v=""/>
    <n v="0"/>
    <m/>
    <n v="0"/>
  </r>
  <r>
    <n v="2"/>
    <s v="תהליכי ITG ברמת המשרד"/>
    <x v="3"/>
    <x v="3"/>
    <n v="3"/>
    <s v="1.10"/>
    <s v="ניהול היסטוריה של תקציב"/>
    <n v="1"/>
    <x v="1"/>
    <m/>
    <n v="0"/>
    <m/>
    <s v=""/>
    <n v="0"/>
    <m/>
    <n v="0"/>
  </r>
  <r>
    <n v="2"/>
    <s v="תהליכי ITG ברמת המשרד"/>
    <x v="3"/>
    <x v="3"/>
    <n v="3"/>
    <s v="1.11"/>
    <s v="יכולת צפייה בהיסטוריה של תקציב בכל הרמות והישויות אליהן משוייך תקציב"/>
    <n v="1"/>
    <x v="1"/>
    <m/>
    <n v="0"/>
    <m/>
    <s v=""/>
    <n v="0"/>
    <m/>
    <n v="0"/>
  </r>
  <r>
    <n v="2"/>
    <s v="תהליכי ITG ברמת המשרד"/>
    <x v="3"/>
    <x v="3"/>
    <n v="3"/>
    <s v="1.12"/>
    <s v="צפייה בשינויים בתקציב לאורך זמן בכל הרמות והישויות אליהן משוייך תקציב"/>
    <n v="1"/>
    <x v="1"/>
    <m/>
    <n v="0"/>
    <m/>
    <s v=""/>
    <n v="0"/>
    <m/>
    <n v="0"/>
  </r>
  <r>
    <n v="2"/>
    <s v="תהליכי ITG ברמת המשרד"/>
    <x v="3"/>
    <x v="3"/>
    <n v="3"/>
    <n v="1.1299999999999999"/>
    <s v="ניהול שינויים (ניהול גרסאות) של תקציב "/>
    <n v="2"/>
    <x v="1"/>
    <m/>
    <n v="0"/>
    <m/>
    <s v=""/>
    <n v="0"/>
    <m/>
    <n v="0"/>
  </r>
  <r>
    <n v="2"/>
    <s v="תהליכי ITG ברמת המשרד"/>
    <x v="3"/>
    <x v="3"/>
    <n v="3"/>
    <n v="2"/>
    <s v="ניהול תהליך תכנון תקציב פרויקט ואישורו._x000a_תוך כך, גם שיוך תקציב מסגרת כולל לפרויקט, לפי סוגי תקציב._x000a_הבחנה בין פרויקטים שגרתיים, שבד&quot;כ נסגרים בתוך סה&quot;כ תקציב התקשוב, לבין פרויקטים חד פעמיים גדולים (שבד&quot;כ יש להם תקציב ייעודי, ולעיתים גם רב שנתי - &quot;הרשאה להתחייב&quot;.  _x000a_נדרש לבדוק גם אם התקציב הוא רק לתקשוב או לכל המהלך."/>
    <n v="1"/>
    <x v="1"/>
    <m/>
    <n v="0"/>
    <m/>
    <s v=""/>
    <n v="0"/>
    <m/>
    <n v="0"/>
  </r>
  <r>
    <n v="2"/>
    <s v="תהליכי ITG ברמת המשרד"/>
    <x v="3"/>
    <x v="3"/>
    <n v="3"/>
    <n v="3"/>
    <s v="הצגת היררכיית תקציב בתוך פרויקט"/>
    <n v="2"/>
    <x v="1"/>
    <m/>
    <n v="0"/>
    <m/>
    <s v=""/>
    <n v="0"/>
    <m/>
    <n v="0"/>
  </r>
  <r>
    <n v="2"/>
    <s v="תהליכי ITG ברמת המשרד"/>
    <x v="3"/>
    <x v="3"/>
    <n v="3"/>
    <n v="4"/>
    <s v="צפייה בתקציב הפרויקט לפי רמות של משימות-&gt;פרויקט-&gt;כלל הפרויקטים (Top-Down ו- Buttom Up)"/>
    <n v="2"/>
    <x v="1"/>
    <m/>
    <n v="0"/>
    <m/>
    <s v=""/>
    <n v="0"/>
    <m/>
    <n v="0"/>
  </r>
  <r>
    <n v="2"/>
    <s v="תהליכי ITG ברמת המשרד"/>
    <x v="3"/>
    <x v="3"/>
    <n v="3"/>
    <n v="5"/>
    <s v="צפייה בהקצאת התקציב לפי מחזור חיי הפרויקט"/>
    <n v="2"/>
    <x v="1"/>
    <m/>
    <n v="0"/>
    <m/>
    <s v=""/>
    <n v="0"/>
    <m/>
    <n v="0"/>
  </r>
  <r>
    <n v="2"/>
    <s v="תהליכי ITG ברמת המשרד"/>
    <x v="3"/>
    <x v="3"/>
    <n v="3"/>
    <n v="6"/>
    <s v="ביצוע פעולות מתמטיות על תקציב פרויקט: סכום, ממוצע, שונות, מינימום ומקסימום"/>
    <n v="1"/>
    <x v="1"/>
    <m/>
    <n v="0"/>
    <m/>
    <s v=""/>
    <n v="0"/>
    <m/>
    <n v="0"/>
  </r>
  <r>
    <n v="2"/>
    <s v="תהליכי ITG ברמת המשרד"/>
    <x v="3"/>
    <x v="3"/>
    <n v="3"/>
    <n v="7"/>
    <s v="ניהול דיווח ביצוע בפועל – לפי שעות ו/או היקף משרה של משאב חיצוני או פנימי"/>
    <n v="2"/>
    <x v="1"/>
    <m/>
    <n v="0"/>
    <m/>
    <s v=""/>
    <n v="0"/>
    <m/>
    <n v="0"/>
  </r>
  <r>
    <n v="2"/>
    <s v="תהליכי ITG ברמת המשרד"/>
    <x v="3"/>
    <x v="3"/>
    <n v="3"/>
    <n v="8"/>
    <s v="ניהול &quot;בנק שעות&quot; של משאב חיצוני. למשל לפי הזמנות, והתראה על סיום בנק השעות באחוז ניצול מוגדר. "/>
    <n v="2"/>
    <x v="1"/>
    <m/>
    <n v="0"/>
    <m/>
    <s v=""/>
    <n v="0"/>
    <m/>
    <n v="0"/>
  </r>
  <r>
    <n v="2"/>
    <s v="תהליכי ITG ברמת המשרד"/>
    <x v="3"/>
    <x v="3"/>
    <n v="3"/>
    <s v="9"/>
    <s v="התראה על סיום בנק השעות שמנוהל עבור משאב חיצוני"/>
    <n v="2"/>
    <x v="1"/>
    <m/>
    <n v="0"/>
    <m/>
    <s v=""/>
    <n v="0"/>
    <m/>
    <n v="0"/>
  </r>
  <r>
    <n v="2"/>
    <s v="תהליכי ITG ברמת המשרד"/>
    <x v="3"/>
    <x v="3"/>
    <n v="3"/>
    <n v="10"/>
    <s v="תמחור עלות שעה"/>
    <n v="2"/>
    <x v="1"/>
    <m/>
    <n v="0"/>
    <m/>
    <s v=""/>
    <n v="0"/>
    <m/>
    <n v="0"/>
  </r>
  <r>
    <n v="2"/>
    <s v="תהליכי ITG ברמת המשרד"/>
    <x v="3"/>
    <x v="3"/>
    <n v="3"/>
    <n v="11"/>
    <s v="תמחור שעות נוספות"/>
    <n v="2"/>
    <x v="1"/>
    <m/>
    <n v="0"/>
    <m/>
    <s v=""/>
    <n v="0"/>
    <m/>
    <n v="0"/>
  </r>
  <r>
    <n v="2"/>
    <s v="תהליכי ITG ברמת המשרד"/>
    <x v="3"/>
    <x v="3"/>
    <n v="3"/>
    <n v="12"/>
    <s v="תמחור חומרים"/>
    <n v="2"/>
    <x v="1"/>
    <m/>
    <n v="0"/>
    <m/>
    <s v=""/>
    <n v="0"/>
    <m/>
    <n v="0"/>
  </r>
  <r>
    <n v="2"/>
    <s v="תהליכי ITG ברמת המשרד"/>
    <x v="3"/>
    <x v="3"/>
    <n v="3"/>
    <n v="13"/>
    <s v="תמחור ציוד"/>
    <n v="2"/>
    <x v="1"/>
    <m/>
    <n v="0"/>
    <m/>
    <s v=""/>
    <n v="0"/>
    <m/>
    <n v="0"/>
  </r>
  <r>
    <n v="2"/>
    <s v="תהליכי ITG ברמת המשרד"/>
    <x v="3"/>
    <x v="3"/>
    <n v="3"/>
    <n v="14"/>
    <s v="תמחור עלויות קבועות"/>
    <n v="1"/>
    <x v="1"/>
    <m/>
    <n v="0"/>
    <m/>
    <s v=""/>
    <n v="0"/>
    <m/>
    <n v="0"/>
  </r>
  <r>
    <n v="2"/>
    <s v="תהליכי ITG ברמת המשרד"/>
    <x v="3"/>
    <x v="3"/>
    <n v="3"/>
    <n v="15"/>
    <s v="תמחור עלויות משתנות"/>
    <n v="1"/>
    <x v="1"/>
    <m/>
    <n v="0"/>
    <m/>
    <s v=""/>
    <n v="0"/>
    <m/>
    <n v="0"/>
  </r>
  <r>
    <n v="2"/>
    <s v="תהליכי ITG ברמת המשרד"/>
    <x v="3"/>
    <x v="3"/>
    <n v="3"/>
    <n v="16"/>
    <s v="ניהול ביצוע מול תכנון, דהיינו - הוצאות (חשבוניות ותשלומים בפועל) מול התחייבויות (הזמנות)."/>
    <n v="3"/>
    <x v="2"/>
    <m/>
    <n v="0"/>
    <m/>
    <s v=""/>
    <n v="0"/>
    <m/>
    <n v="0"/>
  </r>
  <r>
    <n v="2"/>
    <s v="תהליכי ITG ברמת המשרד"/>
    <x v="3"/>
    <x v="3"/>
    <n v="3"/>
    <n v="17"/>
    <s v="ניהול תהליך אישור תשלום מתקציב הפרויקט."/>
    <n v="2"/>
    <x v="1"/>
    <m/>
    <n v="0"/>
    <m/>
    <s v=""/>
    <n v="0"/>
    <m/>
    <n v="0"/>
  </r>
  <r>
    <n v="2"/>
    <s v="תהליכי ITG ברמת המשרד"/>
    <x v="3"/>
    <x v="3"/>
    <n v="3"/>
    <s v="18"/>
    <s v="ניהול העמסת תקורות (Chargeback) פנים ארגוני. כולל אפשרות למספר מודלי תמחור לכל פרויקט. לדוגמא: עם וללא העמסת תקורות פנימיות על הפרויקט."/>
    <n v="3"/>
    <x v="2"/>
    <m/>
    <n v="0"/>
    <m/>
    <s v=""/>
    <n v="0"/>
    <m/>
    <n v="0"/>
  </r>
  <r>
    <n v="2"/>
    <s v="תהליכי ITG ברמת המשרד"/>
    <x v="4"/>
    <x v="4"/>
    <s v="4"/>
    <s v="1"/>
    <s v="יצירה, צפיה ועדכון של דרישה."/>
    <n v="1"/>
    <x v="1"/>
    <m/>
    <n v="0"/>
    <m/>
    <s v=""/>
    <n v="0"/>
    <m/>
    <n v="0"/>
  </r>
  <r>
    <n v="2"/>
    <s v="תהליכי ITG ברמת המשרד"/>
    <x v="4"/>
    <x v="4"/>
    <s v="4"/>
    <n v="2"/>
    <s v="סגירה / ביטול לוגי של דרישה כולל סיבת ביטול - לדוגמא: בוטל, מוקפא, כפול."/>
    <n v="1"/>
    <x v="1"/>
    <m/>
    <n v="0"/>
    <m/>
    <s v=""/>
    <n v="0"/>
    <m/>
    <n v="0"/>
  </r>
  <r>
    <n v="2"/>
    <s v="תהליכי ITG ברמת המשרד"/>
    <x v="4"/>
    <x v="4"/>
    <s v="4"/>
    <n v="3"/>
    <s v="יצירה אוטומטית של מזהה חד-חד-ערכי לדרישה."/>
    <n v="1"/>
    <x v="1"/>
    <m/>
    <n v="0"/>
    <m/>
    <s v=""/>
    <n v="0"/>
    <m/>
    <n v="0"/>
  </r>
  <r>
    <n v="2"/>
    <s v="תהליכי ITG ברמת המשרד"/>
    <x v="4"/>
    <x v="4"/>
    <s v="4"/>
    <n v="4"/>
    <s v="ניהול פרטי דרישה - יכולת להוסיף מאפיינים (meta data) לדרישה בהתאם לאפיון / הגדרת המשתמש ."/>
    <n v="1"/>
    <x v="1"/>
    <m/>
    <n v="0"/>
    <m/>
    <s v=""/>
    <n v="0"/>
    <m/>
    <n v="0"/>
  </r>
  <r>
    <n v="2"/>
    <s v="תהליכי ITG ברמת המשרד"/>
    <x v="4"/>
    <x v="4"/>
    <s v="4"/>
    <n v="5"/>
    <s v="ניהול תהליך פתיחת דרישה חדשה כולל טופס פרטי דרישה ואישור ב- WF."/>
    <n v="2"/>
    <x v="1"/>
    <m/>
    <n v="0"/>
    <m/>
    <s v=""/>
    <n v="0"/>
    <m/>
    <n v="0"/>
  </r>
  <r>
    <n v="2"/>
    <s v="תהליכי ITG ברמת המשרד"/>
    <x v="4"/>
    <x v="4"/>
    <s v="4"/>
    <n v="5.0999999999999996"/>
    <s v="יכולת של הדורש לראות את רשימת השירותים שניתן לקבל מיחידת התקשוב (&quot;קטלוג שירותים&quot;)."/>
    <n v="1"/>
    <x v="1"/>
    <m/>
    <n v="0"/>
    <m/>
    <s v=""/>
    <n v="0"/>
    <m/>
    <n v="0"/>
  </r>
  <r>
    <n v="2"/>
    <s v="תהליכי ITG ברמת המשרד"/>
    <x v="4"/>
    <x v="4"/>
    <s v="4"/>
    <n v="5.2"/>
    <s v="יכולת לבחור את השירות המבוקש מתוך קטלוג השירותים (כולל את רשימת השירותים שניתן לקבל מיחידת התקשוב ובכלל זה גם שו&quot;ש על מערכת קיימת)."/>
    <n v="1"/>
    <x v="1"/>
    <m/>
    <n v="0"/>
    <m/>
    <s v=""/>
    <n v="0"/>
    <m/>
    <n v="0"/>
  </r>
  <r>
    <n v="2"/>
    <s v="תהליכי ITG ברמת המשרד"/>
    <x v="4"/>
    <x v="4"/>
    <s v="4"/>
    <n v="5.3"/>
    <s v="יכולת להקפצת חלון עם הטופס למילוי פרטים שהוגדר עבור השירות."/>
    <n v="1"/>
    <x v="1"/>
    <m/>
    <n v="0"/>
    <m/>
    <s v=""/>
    <n v="0"/>
    <m/>
    <n v="0"/>
  </r>
  <r>
    <n v="2"/>
    <s v="תהליכי ITG ברמת המשרד"/>
    <x v="4"/>
    <x v="4"/>
    <s v="4"/>
    <n v="5.4"/>
    <s v="יכולת להצגה לדורש של רשימת המסמכים הנלווים שהוא נדרש למלא."/>
    <n v="2"/>
    <x v="1"/>
    <m/>
    <n v="0"/>
    <m/>
    <s v=""/>
    <n v="0"/>
    <m/>
    <n v="0"/>
  </r>
  <r>
    <n v="2"/>
    <s v="תהליכי ITG ברמת המשרד"/>
    <x v="4"/>
    <x v="4"/>
    <s v="4"/>
    <n v="5.5"/>
    <s v="יכולת של הדורש להכנס למסמך נלווה, לעדכן אותו בהתאם לצורך ולצרף אותו כצרופה לדרישה."/>
    <n v="2"/>
    <x v="1"/>
    <m/>
    <n v="0"/>
    <m/>
    <s v=""/>
    <n v="0"/>
    <m/>
    <n v="0"/>
  </r>
  <r>
    <n v="2"/>
    <s v="תהליכי ITG ברמת המשרד"/>
    <x v="4"/>
    <x v="4"/>
    <s v="4"/>
    <n v="5.6"/>
    <s v="יכולת של המערכת לסייע לדורש למלא את כלל פרטי החובה לפני אישור לשליחת הדרישה."/>
    <n v="1"/>
    <x v="1"/>
    <m/>
    <n v="0"/>
    <m/>
    <s v=""/>
    <n v="0"/>
    <m/>
    <n v="0"/>
  </r>
  <r>
    <n v="2"/>
    <s v="תהליכי ITG ברמת המשרד"/>
    <x v="4"/>
    <x v="4"/>
    <s v="4"/>
    <n v="5.7"/>
    <s v="יכולת של המערכת לאפשר לדורש לשמור טיוטת הדרישה ולהשלימה במועד מאוחר יותר."/>
    <n v="1"/>
    <x v="1"/>
    <m/>
    <n v="0"/>
    <m/>
    <s v=""/>
    <n v="0"/>
    <m/>
    <n v="0"/>
  </r>
  <r>
    <n v="2"/>
    <s v="תהליכי ITG ברמת המשרד"/>
    <x v="4"/>
    <x v="4"/>
    <s v="4"/>
    <n v="5.8"/>
    <s v="יכולת ניתוב הדרישה לאישור רפרנט מחשוב משרדי לפני המשך ניתובה לגורם ביחידת התקשוב."/>
    <n v="1"/>
    <x v="1"/>
    <m/>
    <n v="0"/>
    <m/>
    <s v=""/>
    <n v="0"/>
    <m/>
    <n v="0"/>
  </r>
  <r>
    <n v="2"/>
    <s v="תהליכי ITG ברמת המשרד"/>
    <x v="4"/>
    <x v="4"/>
    <s v="4"/>
    <n v="5.9"/>
    <s v="יכולת ניתוב אוטומטי של הדרישה לטיפול הגורם המתאים ביחידת התקשוב שאחראי על השירות המבוקש - על פי מה שהוגדר בקטלוג השירותים."/>
    <n v="1"/>
    <x v="1"/>
    <m/>
    <n v="0"/>
    <m/>
    <s v=""/>
    <n v="0"/>
    <m/>
    <n v="0"/>
  </r>
  <r>
    <n v="2"/>
    <s v="תהליכי ITG ברמת המשרד"/>
    <x v="4"/>
    <x v="4"/>
    <s v="4"/>
    <s v="5.10"/>
    <s v="יכולת ניתוב הדרישה לגורם ניהולי מרכז (למשל, למנמ&quot;ר, ל- PMO  וכדומה) על פי מה שהוגדר בקטלוג השירותים._x000a_לדוגמה - בדרישה לשו&quot;ש עבורה נדרש להחליט מי הגורם שיקבל אחריות לטיפול בדרישה."/>
    <n v="1"/>
    <x v="1"/>
    <m/>
    <n v="0"/>
    <m/>
    <s v=""/>
    <n v="0"/>
    <m/>
    <n v="0"/>
  </r>
  <r>
    <n v="2"/>
    <s v="תהליכי ITG ברמת המשרד"/>
    <x v="4"/>
    <x v="4"/>
    <s v="4"/>
    <n v="6"/>
    <s v="אפשרות לשנות סטטוס של דרישה (לדוגמא: ממצב של דחיה לאישור)."/>
    <n v="1"/>
    <x v="1"/>
    <m/>
    <n v="0"/>
    <m/>
    <s v=""/>
    <n v="0"/>
    <m/>
    <n v="0"/>
  </r>
  <r>
    <n v="2"/>
    <s v="תהליכי ITG ברמת המשרד"/>
    <x v="4"/>
    <x v="4"/>
    <s v="4"/>
    <n v="7"/>
    <s v="ניהול סוגי דרישות שונים - דרישה לשירות, דרישה לשו&quot;ש, דרישה לתכולת פרויקט וכדומה."/>
    <n v="1"/>
    <x v="1"/>
    <m/>
    <n v="0"/>
    <m/>
    <s v=""/>
    <n v="0"/>
    <m/>
    <n v="0"/>
  </r>
  <r>
    <n v="2"/>
    <s v="תהליכי ITG ברמת המשרד"/>
    <x v="4"/>
    <x v="4"/>
    <s v="4"/>
    <n v="8"/>
    <s v="התאמת מאפייני הדרישה לסוג הדרישה (במסך מאפייני הדרישה)."/>
    <n v="1"/>
    <x v="1"/>
    <m/>
    <n v="0"/>
    <m/>
    <s v=""/>
    <n v="0"/>
    <m/>
    <n v="0"/>
  </r>
  <r>
    <n v="2"/>
    <s v="תהליכי ITG ברמת המשרד"/>
    <x v="4"/>
    <x v="4"/>
    <s v="4"/>
    <n v="9"/>
    <s v="ניהול מחזור חיי דרישה - לדוגמא: חדשה, אישור רפרנט עסקי, אישור רפרנט IT,תעדוף לעבודה, בקשה להצעות, תכנון, ביצוע, בדיקות, אישור לקוח, המתנה לייצור, בוצעה"/>
    <n v="1"/>
    <x v="1"/>
    <m/>
    <n v="0"/>
    <m/>
    <s v=""/>
    <n v="0"/>
    <m/>
    <n v="0"/>
  </r>
  <r>
    <n v="2"/>
    <s v="תהליכי ITG ברמת המשרד"/>
    <x v="4"/>
    <x v="4"/>
    <s v="4"/>
    <n v="10"/>
    <s v="ניהול אבני דרך מרכזיות ברמת הדרישה - לדוגמא: תאריכי סיום של השלבים במחזור חיי דרישה."/>
    <n v="1"/>
    <x v="1"/>
    <m/>
    <n v="0"/>
    <m/>
    <s v=""/>
    <n v="0"/>
    <m/>
    <n v="0"/>
  </r>
  <r>
    <n v="2"/>
    <s v="תהליכי ITG ברמת המשרד"/>
    <x v="4"/>
    <x v="4"/>
    <s v="4"/>
    <n v="11"/>
    <s v="מעקב אחר שינויים בדרישה (היסטוריית שינויים)"/>
    <n v="2"/>
    <x v="1"/>
    <m/>
    <n v="0"/>
    <m/>
    <s v=""/>
    <n v="0"/>
    <m/>
    <n v="0"/>
  </r>
  <r>
    <n v="2"/>
    <s v="תהליכי ITG ברמת המשרד"/>
    <x v="4"/>
    <x v="4"/>
    <s v="4"/>
    <n v="12"/>
    <s v="איחוד/מיזוג של דרישות"/>
    <n v="2"/>
    <x v="1"/>
    <m/>
    <n v="0"/>
    <m/>
    <s v=""/>
    <n v="0"/>
    <m/>
    <n v="0"/>
  </r>
  <r>
    <n v="2"/>
    <s v="תהליכי ITG ברמת המשרד"/>
    <x v="4"/>
    <x v="4"/>
    <s v="4"/>
    <n v="13"/>
    <s v="פיצול דרישה - יצירת דרישה חדשה על בסיס דרישה קיימת כולל העתקת שדות ספציפיים וקישורים ליישויות אחרות (כמו סיכונים, פרויקט, תכנית וכו')"/>
    <n v="1"/>
    <x v="1"/>
    <m/>
    <n v="0"/>
    <m/>
    <s v=""/>
    <n v="0"/>
    <m/>
    <n v="0"/>
  </r>
  <r>
    <n v="2"/>
    <s v="תהליכי ITG ברמת המשרד"/>
    <x v="4"/>
    <x v="4"/>
    <s v="4"/>
    <n v="14"/>
    <s v="יצירת תלות / קשר בין דרישות"/>
    <n v="2"/>
    <x v="1"/>
    <m/>
    <n v="0"/>
    <m/>
    <s v=""/>
    <n v="0"/>
    <m/>
    <n v="0"/>
  </r>
  <r>
    <n v="2"/>
    <s v="תהליכי ITG ברמת המשרד"/>
    <x v="4"/>
    <x v="4"/>
    <s v="4"/>
    <n v="15"/>
    <s v="צירוף קבצים נלווים לדרישה"/>
    <n v="1"/>
    <x v="1"/>
    <m/>
    <n v="0"/>
    <m/>
    <s v=""/>
    <n v="0"/>
    <m/>
    <n v="0"/>
  </r>
  <r>
    <n v="2"/>
    <s v="תהליכי ITG ברמת המשרד"/>
    <x v="4"/>
    <x v="4"/>
    <s v="4"/>
    <n v="16"/>
    <s v="המרת דרישה לפרויקט"/>
    <n v="1"/>
    <x v="1"/>
    <m/>
    <n v="0"/>
    <m/>
    <s v=""/>
    <n v="0"/>
    <m/>
    <n v="0"/>
  </r>
  <r>
    <n v="2"/>
    <s v="תהליכי ITG ברמת המשרד"/>
    <x v="4"/>
    <x v="4"/>
    <s v="4"/>
    <n v="17"/>
    <s v="סנכרון לוחות זמנים, משאבים ותקציב - עקב עדכון דרישה  "/>
    <n v="1"/>
    <x v="1"/>
    <m/>
    <n v="0"/>
    <m/>
    <s v=""/>
    <n v="0"/>
    <m/>
    <n v="0"/>
  </r>
  <r>
    <n v="2"/>
    <s v="תהליכי ITG ברמת המשרד"/>
    <x v="4"/>
    <x v="4"/>
    <s v="4"/>
    <n v="18"/>
    <s v="מידור דרישות ברמת משרד - כל משרד רואה את הדרישות שבאחריותו או דרישות בהן הוא משתתף."/>
    <n v="0"/>
    <x v="0"/>
    <m/>
    <n v="0"/>
    <m/>
    <s v=""/>
    <n v="0"/>
    <m/>
    <n v="0"/>
  </r>
  <r>
    <n v="2"/>
    <s v="תהליכי ITG ברמת המשרד"/>
    <x v="4"/>
    <x v="4"/>
    <s v="4"/>
    <n v="19"/>
    <s v="סיווג דרישות לקטגוריות "/>
    <n v="1"/>
    <x v="1"/>
    <m/>
    <n v="0"/>
    <m/>
    <s v=""/>
    <n v="0"/>
    <m/>
    <n v="0"/>
  </r>
  <r>
    <n v="2"/>
    <s v="תהליכי ITG ברמת המשרד"/>
    <x v="4"/>
    <x v="4"/>
    <s v="4"/>
    <n v="20"/>
    <s v="הצגת רשימת הדרישות בחתכים שונים (כגון: תעדוף, משאבים, תקציבים) "/>
    <n v="1"/>
    <x v="1"/>
    <m/>
    <n v="0"/>
    <m/>
    <s v=""/>
    <n v="0"/>
    <m/>
    <n v="0"/>
  </r>
  <r>
    <n v="2"/>
    <s v="תהליכי ITG ברמת המשרד"/>
    <x v="4"/>
    <x v="4"/>
    <s v="4"/>
    <n v="21"/>
    <s v="הצגת רשימת הדרישות עם עזרי חיווי גרפיים (כגון: לוח מחוונים - Dashboard, תרשימי עוגה, ציר זמן, רמזורים)."/>
    <n v="1"/>
    <x v="1"/>
    <m/>
    <n v="0"/>
    <m/>
    <s v=""/>
    <n v="0"/>
    <m/>
    <n v="0"/>
  </r>
  <r>
    <n v="2"/>
    <s v="תהליכי ITG ברמת המשרד"/>
    <x v="4"/>
    <x v="4"/>
    <s v="4"/>
    <n v="22"/>
    <s v="תעדוף טיפול בדרישות בהתאם לקריטריונים ומשקלות או על פי מספר מאפייני דרישה (Meta Data) שונים (לדוגמא: לו&quot;ז, גודל, סוג). "/>
    <n v="2"/>
    <x v="1"/>
    <m/>
    <n v="0"/>
    <m/>
    <s v=""/>
    <n v="0"/>
    <m/>
    <n v="0"/>
  </r>
  <r>
    <n v="2"/>
    <s v="תהליכי ITG ברמת המשרד"/>
    <x v="4"/>
    <x v="4"/>
    <s v="4"/>
    <n v="23"/>
    <s v="אפשרות לביצוע תרחישים מדמי שינוי מציאות (What if Senarios) בפורטפוליו הדרישות."/>
    <n v="2"/>
    <x v="1"/>
    <m/>
    <n v="0"/>
    <m/>
    <s v=""/>
    <n v="0"/>
    <m/>
    <n v="0"/>
  </r>
  <r>
    <n v="2"/>
    <s v="תהליכי ITG ברמת המשרד"/>
    <x v="4"/>
    <x v="4"/>
    <s v="4"/>
    <n v="24"/>
    <s v="ניהול ניקוד וציונים לדרישות, בהתאם לקריטריונים שונים, לצורך שקלול כלל הדרישות כבסיס להחלטה על תכנית עבודה."/>
    <n v="1"/>
    <x v="1"/>
    <m/>
    <n v="0"/>
    <m/>
    <s v=""/>
    <n v="0"/>
    <m/>
    <n v="0"/>
  </r>
  <r>
    <n v="2"/>
    <s v="תהליכי ITG ברמת המשרד"/>
    <x v="4"/>
    <x v="4"/>
    <s v="4"/>
    <n v="25"/>
    <s v="מיון דרישות עפ&quot;י מדדים שונים לדוגמא: לפי חשיבות, יחידות עסקיות וסוג הדרישה, דרישות שאושרו/לא אושרו."/>
    <n v="1"/>
    <x v="1"/>
    <m/>
    <n v="0"/>
    <m/>
    <s v=""/>
    <n v="0"/>
    <m/>
    <n v="0"/>
  </r>
  <r>
    <n v="2"/>
    <s v="תהליכי ITG ברמת המשרד"/>
    <x v="4"/>
    <x v="4"/>
    <s v="4"/>
    <n v="26"/>
    <s v="סינון דרישות עפ&quot;י מדדים שונים לדוגמא: לפי חשיבות, יחידות עסקיות וסוג הדרישה, דרישות שאושרו/לא אושרו."/>
    <n v="1"/>
    <x v="1"/>
    <m/>
    <n v="0"/>
    <m/>
    <s v=""/>
    <n v="0"/>
    <m/>
    <n v="0"/>
  </r>
  <r>
    <n v="2"/>
    <s v="תהליכי ITG ברמת המשרד"/>
    <x v="4"/>
    <x v="4"/>
    <s v="4"/>
    <n v="27"/>
    <s v="עריכה קבוצתית של דרישות - לדוגמא עדכון שם/תעדוף עבור כמה דרישות יחדיו."/>
    <n v="1"/>
    <x v="1"/>
    <m/>
    <n v="0"/>
    <m/>
    <s v=""/>
    <n v="0"/>
    <m/>
    <n v="0"/>
  </r>
  <r>
    <n v="2"/>
    <s v="תהליכי ITG ברמת המשרד"/>
    <x v="5"/>
    <x v="5"/>
    <n v="5"/>
    <n v="1"/>
    <s v="מידור פרויקטים ברמת משרד - כל משרד רואה את הפרויקטים שבאחריותו או פרויקטים בהם הוא משתתף."/>
    <n v="0"/>
    <x v="0"/>
    <m/>
    <n v="0"/>
    <m/>
    <s v=""/>
    <n v="0"/>
    <m/>
    <n v="0"/>
  </r>
  <r>
    <n v="2"/>
    <s v="תהליכי ITG ברמת המשרד"/>
    <x v="5"/>
    <x v="5"/>
    <n v="5"/>
    <s v="2"/>
    <s v="סיווג פורטפוליו פרויקטים לקטגוריות "/>
    <n v="1"/>
    <x v="1"/>
    <m/>
    <n v="0"/>
    <m/>
    <s v=""/>
    <n v="0"/>
    <m/>
    <n v="0"/>
  </r>
  <r>
    <n v="2"/>
    <s v="תהליכי ITG ברמת המשרד"/>
    <x v="5"/>
    <x v="5"/>
    <n v="5"/>
    <n v="3"/>
    <s v="הצגת פורטפוליו פרויקטים בחתכים שונים (כגון: תעדוף, משאבים, תקציבים) ."/>
    <n v="1"/>
    <x v="1"/>
    <m/>
    <n v="0"/>
    <m/>
    <s v=""/>
    <n v="0"/>
    <m/>
    <n v="0"/>
  </r>
  <r>
    <n v="2"/>
    <s v="תהליכי ITG ברמת המשרד"/>
    <x v="5"/>
    <x v="5"/>
    <n v="5"/>
    <s v="4"/>
    <s v="הצגת פורטפוליו פרויקטים עם עזרי חיווי גרפיים (כגון: לוח מחוונים - Dashboard, תרשימי עוגה, ציר זמן, רמזורים)."/>
    <n v="1"/>
    <x v="1"/>
    <m/>
    <n v="0"/>
    <m/>
    <s v=""/>
    <n v="0"/>
    <m/>
    <n v="0"/>
  </r>
  <r>
    <n v="2"/>
    <s v="תהליכי ITG ברמת המשרד"/>
    <x v="5"/>
    <x v="5"/>
    <n v="5"/>
    <s v="6"/>
    <s v="ניהול תרחישים מדמי שינוי מציאות בפורטפוליו הפרויקטים."/>
    <n v="2"/>
    <x v="1"/>
    <m/>
    <n v="0"/>
    <m/>
    <s v=""/>
    <n v="0"/>
    <m/>
    <n v="0"/>
  </r>
  <r>
    <n v="2"/>
    <s v="תהליכי ITG ברמת המשרד"/>
    <x v="5"/>
    <x v="5"/>
    <n v="5"/>
    <n v="7"/>
    <s v="ניהול ניקוד וציונים לפרויקטים, בהתאם לקריטריונים שונים, לצורך שקלול כלל הפרויקטים כבסיס להחלטה על תכנית עבודה."/>
    <n v="1"/>
    <x v="1"/>
    <m/>
    <n v="0"/>
    <m/>
    <s v=""/>
    <n v="0"/>
    <m/>
    <n v="0"/>
  </r>
  <r>
    <n v="2"/>
    <s v="תהליכי ITG ברמת המשרד"/>
    <x v="5"/>
    <x v="5"/>
    <n v="5"/>
    <n v="8"/>
    <s v="תעדוף פרויקטים בהתאם לקריטריונים ומשקלות או על פי מספר מאפייני פרויקט (Meta Data) שונים (לדוגמא: עלות/תועלת, לו&quot;ז, גודל, סוג). "/>
    <n v="2"/>
    <x v="1"/>
    <m/>
    <n v="0"/>
    <m/>
    <s v=""/>
    <n v="0"/>
    <m/>
    <n v="0"/>
  </r>
  <r>
    <n v="2"/>
    <s v="תהליכי ITG ברמת המשרד"/>
    <x v="5"/>
    <x v="5"/>
    <n v="5"/>
    <n v="9"/>
    <s v="מיון פרויקטים עפ&quot;י מדדים שונים לדוגמא: לפי חשיבות, יחידות עסקיות וסוג הפרויקט."/>
    <n v="1"/>
    <x v="1"/>
    <m/>
    <n v="0"/>
    <m/>
    <s v=""/>
    <n v="0"/>
    <m/>
    <n v="0"/>
  </r>
  <r>
    <n v="2"/>
    <s v="תהליכי ITG ברמת המשרד"/>
    <x v="5"/>
    <x v="5"/>
    <n v="5"/>
    <n v="10"/>
    <s v="סינון פרויקטים עפ&quot;י מדדים שונים לדוגמא: לפי חשיבות, יחידות עסקיות וסוג הפרויקט."/>
    <n v="1"/>
    <x v="1"/>
    <m/>
    <n v="0"/>
    <m/>
    <s v=""/>
    <n v="0"/>
    <m/>
    <n v="0"/>
  </r>
  <r>
    <n v="2"/>
    <s v="תהליכי ITG ברמת המשרד"/>
    <x v="5"/>
    <x v="5"/>
    <n v="5"/>
    <n v="11"/>
    <s v="עריכה קבוצתית של פרויקטים - לדוגמא עדכון שם/תעדוף עבור כמה פרויקטים יחדיו."/>
    <n v="1"/>
    <x v="1"/>
    <m/>
    <n v="0"/>
    <m/>
    <s v=""/>
    <n v="0"/>
    <m/>
    <n v="0"/>
  </r>
  <r>
    <n v="2"/>
    <s v="תהליכי ITG ברמת המשרד"/>
    <x v="6"/>
    <x v="6"/>
    <n v="6"/>
    <s v="1"/>
    <s v="יצירה, צפיה, עדכון ומחיקה של תכנית, וניהול פרטי תכנית, כגון: פרטי זיהוי, סיווג ותעדוף."/>
    <n v="1"/>
    <x v="1"/>
    <m/>
    <n v="0"/>
    <m/>
    <s v=""/>
    <n v="0"/>
    <m/>
    <n v="0"/>
  </r>
  <r>
    <n v="2"/>
    <s v="תהליכי ITG ברמת המשרד"/>
    <x v="6"/>
    <x v="6"/>
    <n v="6"/>
    <n v="2"/>
    <s v="ניהול סוגי תכניות שונים - בתוך משרד, בין משרדי, מובל ע&quot;י הרשות."/>
    <n v="1"/>
    <x v="1"/>
    <m/>
    <n v="0"/>
    <m/>
    <s v=""/>
    <n v="0"/>
    <m/>
    <n v="0"/>
  </r>
  <r>
    <n v="2"/>
    <s v="תהליכי ITG ברמת המשרד"/>
    <x v="6"/>
    <x v="6"/>
    <n v="6"/>
    <s v="3"/>
    <s v="ניהול סטטוס תכנית."/>
    <n v="1"/>
    <x v="1"/>
    <m/>
    <n v="0"/>
    <m/>
    <s v=""/>
    <n v="0"/>
    <m/>
    <n v="0"/>
  </r>
  <r>
    <n v="2"/>
    <s v="תהליכי ITG ברמת המשרד"/>
    <x v="6"/>
    <x v="6"/>
    <n v="6"/>
    <s v="4"/>
    <s v="ניהול היסטוריה של תכנית."/>
    <n v="1"/>
    <x v="1"/>
    <m/>
    <n v="0"/>
    <m/>
    <s v=""/>
    <n v="0"/>
    <m/>
    <n v="0"/>
  </r>
  <r>
    <n v="2"/>
    <s v="תהליכי ITG ברמת המשרד"/>
    <x v="6"/>
    <x v="6"/>
    <n v="6"/>
    <n v="5"/>
    <s v="מיון תוכניות עפ&quot;י מדדים שונים לדוגמא: לפי חשיבות, יחידות עסקיות וסוג התוכנית."/>
    <n v="1"/>
    <x v="1"/>
    <m/>
    <n v="0"/>
    <m/>
    <s v=""/>
    <n v="0"/>
    <m/>
    <n v="0"/>
  </r>
  <r>
    <n v="2"/>
    <s v="תהליכי ITG ברמת המשרד"/>
    <x v="6"/>
    <x v="6"/>
    <n v="6"/>
    <n v="6"/>
    <s v="סינון תוכניות עפ&quot;י מדדים שונים לדוגמא: לפי חשיבות, יחידות עסקיות וסוג התוכנית."/>
    <n v="1"/>
    <x v="1"/>
    <m/>
    <n v="0"/>
    <m/>
    <s v=""/>
    <n v="0"/>
    <m/>
    <n v="0"/>
  </r>
  <r>
    <n v="2"/>
    <s v="תהליכי ITG ברמת המשרד"/>
    <x v="6"/>
    <x v="6"/>
    <n v="6"/>
    <n v="7"/>
    <s v="יכולת הצגת &quot;עץ תכנית&quot; היררכי הכולל את כלל הפרויקטים הקשורים לתכנית."/>
    <n v="1"/>
    <x v="1"/>
    <m/>
    <n v="0"/>
    <m/>
    <s v=""/>
    <n v="0"/>
    <m/>
    <n v="0"/>
  </r>
  <r>
    <n v="2"/>
    <s v="תהליכי ITG ברמת המשרד"/>
    <x v="7"/>
    <x v="7"/>
    <s v="7"/>
    <s v="1"/>
    <s v="יצירה, צפיה, עדכון, מחיקה לוגית של פרויקט וניהול פרטי פרויקט."/>
    <n v="1"/>
    <x v="1"/>
    <m/>
    <n v="0"/>
    <m/>
    <s v=""/>
    <n v="0"/>
    <m/>
    <n v="0"/>
  </r>
  <r>
    <n v="2"/>
    <s v="תהליכי ITG ברמת המשרד"/>
    <x v="7"/>
    <x v="7"/>
    <s v="7"/>
    <s v="2"/>
    <s v="סגירה / ביטול לוגי של פרויקט כולל סיבת ביטול - לדוגמא: בוטל, מוקפא, כפול."/>
    <n v="1"/>
    <x v="1"/>
    <m/>
    <n v="0"/>
    <m/>
    <s v=""/>
    <n v="0"/>
    <m/>
    <n v="0"/>
  </r>
  <r>
    <n v="2"/>
    <s v="תהליכי ITG ברמת המשרד"/>
    <x v="7"/>
    <x v="7"/>
    <s v="7"/>
    <s v="3"/>
    <s v="יצירה אוטומטית של מזהה חד חד ערכי לפרויקט."/>
    <n v="1"/>
    <x v="1"/>
    <m/>
    <n v="0"/>
    <m/>
    <s v=""/>
    <n v="0"/>
    <m/>
    <n v="0"/>
  </r>
  <r>
    <n v="2"/>
    <s v="תהליכי ITG ברמת המשרד"/>
    <x v="7"/>
    <x v="7"/>
    <s v="7"/>
    <s v="4"/>
    <s v="הוספת מאפיינים (meta data) לפרויקט._x000a_להלן מאפיינים מתוך הנחיית מחזור חיי מערכת:_x000a__x000a_בעלי עניין בפרויקט -_x000a_יחידת התקשוב, היחידה העסקית, נותן החסות לפרויקט, הגורם המבצע (יחידת התקשוב, ספק חיצוני), ספק, מומחה תוכן מטעם הלקוח, נציגי המשתמשים_x000a__x000a_מנהלת הפרויקט -_x000a_מנהל הפרויקט מטעם יחידת התקשוב, מנהל הפרויקט מטעם היחידה העסקית, מנהל הפרויקט מטעם הספק, מלווה מטעם רשות התקשוב הממשלתי._x000a__x000a_סווגי פרויקט (הערכים בפועל יקבעו באפיון המפורט) -_x000a_קשר להנחיית ראש רשות התקשוב הממשלתי_x000a_סווג לפי שיוך ארגוני - משרדי, בין משרדי, ממשלתי רוחבי_x000a_מאפיין פרויקט - פרויקט מרכזי, מערכת מרכזית בתחזוקה, פרויקט בעל משמעות רחבה, פרויקט ייחודי/חדשני, פרויקט בסיכון גבוה, פרויקט בעל ממשקים רבים, שדרוג תשתיתי משמעותי_x000a_מורכבות פרויקט - רגיל, מורכב (שדה מחושב)_x000a_קטגוריית פרויקט - שיפור תהליך עסקי, תשתיות, אבטחת מידע, אופרטיבי, רגולציה, אסטרטגי, אחר_x000a_שם מערכת ראשית - קישור לקטלוג מערכות_x000a_מיקוד רשות התקשוב הממשלתי - כן, כן + ליווי, לא_x000a_מיקוד הנהלה - כן, לא_x000a_סטטוס פרויקט_x000a_מחזור חיי פרויקט"/>
    <n v="1"/>
    <x v="1"/>
    <m/>
    <n v="0"/>
    <m/>
    <s v=""/>
    <n v="0"/>
    <m/>
    <n v="0"/>
  </r>
  <r>
    <n v="2"/>
    <s v="תהליכי ITG ברמת המשרד"/>
    <x v="7"/>
    <x v="7"/>
    <s v="7"/>
    <s v="5"/>
    <s v="הגדרת שדות חובה למילוי ע&quot;י משרד עבור פרויקטים אשר סומנו כ- &quot;מיקוד רשות התקשוב הממשלתי&quot;. עבור שאר הפרויקטים שדות אילו יהיו אופציונאליים."/>
    <n v="1"/>
    <x v="1"/>
    <m/>
    <n v="0"/>
    <m/>
    <s v=""/>
    <n v="0"/>
    <m/>
    <n v="0"/>
  </r>
  <r>
    <n v="2"/>
    <s v="תהליכי ITG ברמת המשרד"/>
    <x v="7"/>
    <x v="7"/>
    <s v="7"/>
    <s v="6"/>
    <s v="ניהול פרויקט במערכת באופן המותאם לרמת המורכבות שלו : פרויקט רגיל לעומת פרויקט מורכב."/>
    <n v="2"/>
    <x v="1"/>
    <m/>
    <n v="0"/>
    <m/>
    <s v=""/>
    <n v="0"/>
    <m/>
    <n v="0"/>
  </r>
  <r>
    <n v="2"/>
    <s v="תהליכי ITG ברמת המשרד"/>
    <x v="7"/>
    <x v="7"/>
    <s v="7"/>
    <s v="7"/>
    <s v="תמיכה בסוגי מבנים ארגוניים של פרויקט: היררכי, פרויקטלי, מטריציוני"/>
    <n v="2"/>
    <x v="1"/>
    <m/>
    <n v="0"/>
    <m/>
    <s v=""/>
    <n v="0"/>
    <m/>
    <n v="0"/>
  </r>
  <r>
    <n v="2"/>
    <s v="תהליכי ITG ברמת המשרד"/>
    <x v="7"/>
    <x v="7"/>
    <s v="7"/>
    <s v="8"/>
    <s v="חישוב ROI לפרויקט"/>
    <n v="1"/>
    <x v="1"/>
    <m/>
    <n v="0"/>
    <m/>
    <s v=""/>
    <n v="0"/>
    <m/>
    <n v="0"/>
  </r>
  <r>
    <n v="2"/>
    <s v="תהליכי ITG ברמת המשרד"/>
    <x v="7"/>
    <x v="7"/>
    <s v="7"/>
    <s v="9"/>
    <s v="ניהול אבני דרך מרכזיות לפרויקט - תאריכי סיום של שלבי מחזור חיי פרויקט._x000a_אבני דרך אילו יהוו חלק מה- Meta data של הפרויקט"/>
    <n v="1"/>
    <x v="1"/>
    <m/>
    <n v="0"/>
    <m/>
    <s v=""/>
    <n v="0"/>
    <m/>
    <n v="0"/>
  </r>
  <r>
    <n v="2"/>
    <s v="תהליכי ITG ברמת המשרד"/>
    <x v="7"/>
    <x v="7"/>
    <s v="7"/>
    <s v="10"/>
    <s v="ניהול רשימת אבני דרך פרטניות לפרויקט (בנוסף לאבני הדרך המרכזיות)._x000a_לכל פרויקט יכול להיות מספר שונה של אבני דרך פרטניות._x000a_לדוגמא: אבני דרך לתשלום, אבני דרך Go / No Go, נקודות ציון."/>
    <n v="2"/>
    <x v="1"/>
    <m/>
    <n v="0"/>
    <m/>
    <s v=""/>
    <n v="0"/>
    <m/>
    <n v="0"/>
  </r>
  <r>
    <n v="2"/>
    <s v="תהליכי ITG ברמת המשרד"/>
    <x v="7"/>
    <x v="7"/>
    <s v="7"/>
    <s v="11"/>
    <s v="תמיכה ב&quot;שערי איכות&quot; בסיום כל שלב ולפני מעבר לשלב הבא בפרויקט - _x000a_הגדרה פרטנית של רשימת תיוג של תוצרים ורשימת פעילויות שנדרשים ברמת כל שלב, אפשרות בקרה ומעקב אחר ביצוע, תמיכה בתהליך אישור מעבר לשלב הבא."/>
    <n v="1"/>
    <x v="1"/>
    <m/>
    <n v="0"/>
    <m/>
    <s v=""/>
    <n v="0"/>
    <m/>
    <n v="0"/>
  </r>
  <r>
    <n v="2"/>
    <s v="תהליכי ITG ברמת המשרד"/>
    <x v="7"/>
    <x v="7"/>
    <s v="7"/>
    <s v="12"/>
    <s v="יצירת סביבת עבודה שיתופית לצוות הפרויקט - כולל בין השאר, פורום של צוות הפרויקט, קישור למסמכי הפרויקט, הצגת התקדמות / סטטוס הפרויקט, שיתוף מידע, הצגת ציר הזמן (Timeline) של הפרויקט ועוד."/>
    <n v="2"/>
    <x v="1"/>
    <m/>
    <n v="0"/>
    <m/>
    <s v=""/>
    <n v="0"/>
    <m/>
    <n v="0"/>
  </r>
  <r>
    <n v="2"/>
    <s v="תהליכי ITG ברמת המשרד"/>
    <x v="7"/>
    <x v="7"/>
    <s v="7"/>
    <s v="12.1"/>
    <s v="הצגת התקדמות / סטטוס הפרויקט – נדרשת אפשרות להצגת סטטיסטיקה של כמות הדרישות שבתכולת הפרויקט (דרישות ששוייכו לפרויקט) לפי סטטוס דרישה."/>
    <n v="2"/>
    <x v="1"/>
    <m/>
    <n v="0"/>
    <m/>
    <s v=""/>
    <n v="0"/>
    <m/>
    <n v="0"/>
  </r>
  <r>
    <n v="2"/>
    <s v="תהליכי ITG ברמת המשרד"/>
    <x v="7"/>
    <x v="7"/>
    <s v="7"/>
    <s v="13"/>
    <s v="צירוף קבצים נלווים לפרויקט"/>
    <n v="1"/>
    <x v="1"/>
    <m/>
    <n v="0"/>
    <m/>
    <s v=""/>
    <n v="0"/>
    <m/>
    <n v="0"/>
  </r>
  <r>
    <n v="2"/>
    <s v="תהליכי ITG ברמת המשרד"/>
    <x v="7"/>
    <x v="7"/>
    <s v="7"/>
    <s v="14"/>
    <s v="תמיכה במספר מתודולוגיות עבודה - יכולת עבודה ב- Agile/Scrum, ב- Waterfall"/>
    <n v="1"/>
    <x v="1"/>
    <m/>
    <n v="0"/>
    <m/>
    <s v=""/>
    <n v="0"/>
    <m/>
    <n v="0"/>
  </r>
  <r>
    <n v="2"/>
    <s v="תהליכי ITG ברמת המשרד"/>
    <x v="7"/>
    <x v="7"/>
    <s v="7"/>
    <s v="15"/>
    <s v="ניהול היסטוריה של פרויקט"/>
    <n v="1"/>
    <x v="1"/>
    <m/>
    <n v="0"/>
    <m/>
    <s v=""/>
    <n v="0"/>
    <m/>
    <n v="0"/>
  </r>
  <r>
    <n v="2"/>
    <s v="תהליכי ITG ברמת המשרד"/>
    <x v="7"/>
    <x v="7"/>
    <s v="7"/>
    <s v="16"/>
    <s v="ניהול תבניות פרויקט על פי סוגי פרויקטים להיבטים מוגדרים מראש המהווים סטנדרט, כגון: שלבי פרויקט (ייזום, אפיון,...)_x000a_יכולת גמישה ליצירת מספר רב של תבניות פרויקטים (התבניות יותאמו לאופיים של הפרויקטים, ולתהליכי-העבודה)._x000a_על המערכת לאפשר הקמה של פרויקט חדש על בסיסה של תבנית קיימת וכן יצירה של תבנית חדשה על בסיסה של תבנית קיימת._x000a_"/>
    <n v="2"/>
    <x v="1"/>
    <m/>
    <n v="0"/>
    <m/>
    <s v=""/>
    <n v="0"/>
    <m/>
    <n v="0"/>
  </r>
  <r>
    <n v="2"/>
    <s v="תהליכי ITG ברמת המשרד"/>
    <x v="7"/>
    <x v="7"/>
    <s v="7"/>
    <s v="17"/>
    <s v="ייצוא וייבוא נתונים מ- Project חיצוני בצורה אגרגטיבית (ללא מחיקת הקיים)"/>
    <n v="2"/>
    <x v="1"/>
    <m/>
    <n v="0"/>
    <m/>
    <s v=""/>
    <n v="0"/>
    <m/>
    <n v="0"/>
  </r>
  <r>
    <n v="2"/>
    <s v="תהליכי ITG ברמת המשרד"/>
    <x v="7"/>
    <x v="7"/>
    <s v="7"/>
    <s v="18"/>
    <s v="ניהול לוח זמנים מפורט בתצורת גאנט"/>
    <n v="2"/>
    <x v="1"/>
    <m/>
    <n v="0"/>
    <m/>
    <s v=""/>
    <n v="0"/>
    <m/>
    <n v="0"/>
  </r>
  <r>
    <n v="2"/>
    <s v="תהליכי ITG ברמת המשרד"/>
    <x v="7"/>
    <x v="7"/>
    <s v="7"/>
    <s v="19"/>
    <s v="הגדרת base line לפרויקט"/>
    <n v="2"/>
    <x v="1"/>
    <m/>
    <n v="0"/>
    <m/>
    <s v=""/>
    <n v="0"/>
    <m/>
    <n v="0"/>
  </r>
  <r>
    <n v="2"/>
    <s v="תהליכי ITG ברמת המשרד"/>
    <x v="7"/>
    <x v="7"/>
    <s v="7"/>
    <s v="20"/>
    <s v="הגדרת מספר Base lines לפרויקט"/>
    <n v="2"/>
    <x v="1"/>
    <m/>
    <n v="0"/>
    <m/>
    <s v=""/>
    <n v="0"/>
    <m/>
    <n v="0"/>
  </r>
  <r>
    <n v="2"/>
    <s v="תהליכי ITG ברמת המשרד"/>
    <x v="7"/>
    <x v="7"/>
    <s v="7"/>
    <s v="21"/>
    <s v="יכולת לחשב את הנתיב הקריטי של הפרויקט"/>
    <n v="2"/>
    <x v="1"/>
    <m/>
    <n v="0"/>
    <m/>
    <s v=""/>
    <n v="0"/>
    <m/>
    <n v="0"/>
  </r>
  <r>
    <n v="2"/>
    <s v="תהליכי ITG ברמת המשרד"/>
    <x v="7"/>
    <x v="7"/>
    <s v="7"/>
    <s v="22"/>
    <s v="יכולת לחשב את משך זמן הפרויקט ממשכי הפעילויות"/>
    <n v="2"/>
    <x v="1"/>
    <m/>
    <n v="0"/>
    <m/>
    <s v=""/>
    <n v="0"/>
    <m/>
    <n v="0"/>
  </r>
  <r>
    <n v="2"/>
    <s v="תהליכי ITG ברמת המשרד"/>
    <x v="7"/>
    <x v="7"/>
    <s v="7"/>
    <s v="23"/>
    <s v="יצירת WBS"/>
    <n v="2"/>
    <x v="1"/>
    <m/>
    <n v="0"/>
    <m/>
    <s v=""/>
    <n v="0"/>
    <m/>
    <n v="0"/>
  </r>
  <r>
    <n v="2"/>
    <s v="תהליכי ITG ברמת המשרד"/>
    <x v="7"/>
    <x v="7"/>
    <s v="7"/>
    <s v="24"/>
    <s v="פירוק WBS בין יחידות תקשוב ממשרדים שונים בכלל ויחידת ממשל זמין בפרט."/>
    <n v="2"/>
    <x v="1"/>
    <m/>
    <n v="0"/>
    <m/>
    <s v=""/>
    <n v="0"/>
    <m/>
    <n v="0"/>
  </r>
  <r>
    <n v="2"/>
    <s v="תהליכי ITG ברמת המשרד"/>
    <x v="7"/>
    <x v="7"/>
    <s v="7"/>
    <s v="25"/>
    <s v="יצירת ערסל ותחתיו משימות"/>
    <n v="1"/>
    <x v="1"/>
    <m/>
    <n v="0"/>
    <m/>
    <s v=""/>
    <n v="0"/>
    <m/>
    <n v="0"/>
  </r>
  <r>
    <n v="2"/>
    <s v="תהליכי ITG ברמת המשרד"/>
    <x v="7"/>
    <x v="7"/>
    <s v="7"/>
    <s v="26"/>
    <s v="יצירת חבילת עבודה"/>
    <n v="2"/>
    <x v="1"/>
    <m/>
    <n v="0"/>
    <m/>
    <s v=""/>
    <n v="0"/>
    <m/>
    <n v="0"/>
  </r>
  <r>
    <n v="2"/>
    <s v="תהליכי ITG ברמת המשרד"/>
    <x v="7"/>
    <x v="7"/>
    <s v="7"/>
    <s v="27"/>
    <s v="יכולת כיווץ/הרחבה/קיבוץ תצוגה של משימות לרמת חבילת עבודה וערסל"/>
    <n v="1"/>
    <x v="1"/>
    <m/>
    <n v="0"/>
    <m/>
    <s v=""/>
    <n v="0"/>
    <m/>
    <n v="0"/>
  </r>
  <r>
    <n v="2"/>
    <s v="תהליכי ITG ברמת המשרד"/>
    <x v="7"/>
    <x v="7"/>
    <s v="7"/>
    <s v="28"/>
    <s v="הגדרת תלויות בין פרויקטים כך ששינוי בפרויקט א' ישוקף בפרויקט ב'"/>
    <n v="2"/>
    <x v="1"/>
    <m/>
    <n v="0"/>
    <m/>
    <s v=""/>
    <n v="0"/>
    <m/>
    <n v="0"/>
  </r>
  <r>
    <n v="2"/>
    <s v="תהליכי ITG ברמת המשרד"/>
    <x v="7"/>
    <x v="7"/>
    <s v="7"/>
    <s v="29"/>
    <s v="מעקב תכנון מול ביצוע - תקציב"/>
    <n v="2"/>
    <x v="1"/>
    <m/>
    <n v="0"/>
    <m/>
    <s v=""/>
    <n v="0"/>
    <m/>
    <n v="0"/>
  </r>
  <r>
    <n v="2"/>
    <s v="תהליכי ITG ברמת המשרד"/>
    <x v="7"/>
    <x v="7"/>
    <s v="7"/>
    <s v="30"/>
    <s v="מעקב תכנון מול ביצוע - זמן"/>
    <n v="2"/>
    <x v="1"/>
    <m/>
    <n v="0"/>
    <m/>
    <s v=""/>
    <n v="0"/>
    <m/>
    <n v="0"/>
  </r>
  <r>
    <n v="2"/>
    <s v="תהליכי ITG ברמת המשרד"/>
    <x v="7"/>
    <x v="7"/>
    <s v="7"/>
    <s v="31"/>
    <s v="מעקב תכנון מול ביצוע - שעות עבודה"/>
    <n v="2"/>
    <x v="1"/>
    <m/>
    <n v="0"/>
    <m/>
    <s v=""/>
    <n v="0"/>
    <m/>
    <n v="0"/>
  </r>
  <r>
    <n v="2"/>
    <s v="תהליכי ITG ברמת המשרד"/>
    <x v="7"/>
    <x v="7"/>
    <s v="7"/>
    <s v="32"/>
    <s v="צפייה בהתקדמות הפרויקט על פני ציר הזמן"/>
    <n v="1"/>
    <x v="1"/>
    <m/>
    <n v="0"/>
    <m/>
    <s v=""/>
    <n v="0"/>
    <m/>
    <n v="0"/>
  </r>
  <r>
    <n v="2"/>
    <s v="תהליכי ITG ברמת המשרד"/>
    <x v="7"/>
    <x v="7"/>
    <s v="7"/>
    <s v="33"/>
    <s v="מעקב אחר ההוצאות בפרויקט (הוצאות על פני זמן ויחידות עבודה)"/>
    <n v="2"/>
    <x v="1"/>
    <m/>
    <n v="0"/>
    <m/>
    <s v=""/>
    <n v="0"/>
    <m/>
    <n v="0"/>
  </r>
  <r>
    <n v="2"/>
    <s v="תהליכי ITG ברמת המשרד"/>
    <x v="7"/>
    <x v="7"/>
    <s v="7"/>
    <s v="34"/>
    <s v="מעקב אחר שינויים בפרויקט (הסטורית שינויים)_x000a_יכולת טיפול בשינויים בפרויקט, הגוררים בעקבותיהם, בין-השאר, עדכון של תכניות, של תקציבים, של משאבים ושל לוחות-זמנים."/>
    <n v="1"/>
    <x v="1"/>
    <m/>
    <n v="0"/>
    <m/>
    <s v=""/>
    <n v="0"/>
    <m/>
    <n v="0"/>
  </r>
  <r>
    <n v="2"/>
    <s v="תהליכי ITG ברמת המשרד"/>
    <x v="7"/>
    <x v="7"/>
    <s v="7"/>
    <s v="35"/>
    <s v="יכולת מעקב ובקרה על נצול התקציב, כולל השוואה מפורטת של תכנון מול ביצוע; זאת - במגוון המישורים הרלבנטיים ובמגוון הסוגים של משאבים, כולל המשאב הכספי."/>
    <n v="1"/>
    <x v="1"/>
    <m/>
    <n v="0"/>
    <m/>
    <s v=""/>
    <n v="0"/>
    <m/>
    <n v="0"/>
  </r>
  <r>
    <n v="2"/>
    <s v="תהליכי ITG ברמת המשרד"/>
    <x v="7"/>
    <x v="7"/>
    <s v="7"/>
    <s v="36"/>
    <s v="יכולת טיפול בבעיות ובעיכובים בתהליכים, כגון: חריגה מלוחות זמנים או מתקציבים, ארועים מעכבים בלתי צפויים (כולל התממשות סיכונים) וכיו&quot;ב."/>
    <n v="1"/>
    <x v="1"/>
    <m/>
    <n v="0"/>
    <m/>
    <s v=""/>
    <n v="0"/>
    <m/>
    <n v="0"/>
  </r>
  <r>
    <n v="2"/>
    <s v="תהליכי ITG ברמת המשרד"/>
    <x v="8"/>
    <x v="8"/>
    <s v="8"/>
    <s v="1"/>
    <s v="יצירה, צפיה, עדכון, מחיקה לוגית של משימה וניהול פרטי משימה, כגון: נושא, גורם מקצה, גורם מבצע, עדיפות, משך, תאריכים"/>
    <n v="1"/>
    <x v="1"/>
    <m/>
    <n v="0"/>
    <m/>
    <s v=""/>
    <n v="0"/>
    <m/>
    <n v="0"/>
  </r>
  <r>
    <n v="2"/>
    <s v="תהליכי ITG ברמת המשרד"/>
    <x v="8"/>
    <x v="8"/>
    <s v="8"/>
    <s v="2"/>
    <s v="הוספת מזהה חד ערכי למשימה באופן אוטומטי"/>
    <n v="1"/>
    <x v="1"/>
    <m/>
    <n v="0"/>
    <m/>
    <s v=""/>
    <n v="0"/>
    <m/>
    <n v="0"/>
  </r>
  <r>
    <n v="2"/>
    <s v="תהליכי ITG ברמת המשרד"/>
    <x v="8"/>
    <x v="8"/>
    <s v="8"/>
    <s v="3"/>
    <s v="יכולת להקמה באופן אוטומטי של רשימת משימות / גאנט בהתאם למשימות לביצוע שהוגדרו מראש. למשל, משימות לביצוע עבור שירות מסוים או עבור סוג דרישה / פרויקט מסויימים."/>
    <n v="2"/>
    <x v="1"/>
    <m/>
    <n v="0"/>
    <m/>
    <s v=""/>
    <n v="0"/>
    <m/>
    <n v="0"/>
  </r>
  <r>
    <n v="2"/>
    <s v="תהליכי ITG ברמת המשרד"/>
    <x v="8"/>
    <x v="8"/>
    <s v="8"/>
    <s v="4"/>
    <s v="ניהול סטטוס משימה"/>
    <n v="1"/>
    <x v="1"/>
    <m/>
    <n v="0"/>
    <m/>
    <s v=""/>
    <n v="0"/>
    <m/>
    <n v="0"/>
  </r>
  <r>
    <n v="2"/>
    <s v="תהליכי ITG ברמת המשרד"/>
    <x v="8"/>
    <x v="8"/>
    <s v="8"/>
    <s v="5"/>
    <s v="סיווג משימה לקטגוריות"/>
    <n v="2"/>
    <x v="1"/>
    <m/>
    <n v="0"/>
    <m/>
    <s v=""/>
    <n v="0"/>
    <m/>
    <n v="0"/>
  </r>
  <r>
    <n v="2"/>
    <s v="תהליכי ITG ברמת המשרד"/>
    <x v="8"/>
    <x v="8"/>
    <s v="8"/>
    <s v="6"/>
    <s v="ניהול תלויות בין משימות בפרויקט ספציפי או דרישה ספציפית"/>
    <n v="1"/>
    <x v="1"/>
    <m/>
    <n v="0"/>
    <m/>
    <s v=""/>
    <n v="0"/>
    <m/>
    <n v="0"/>
  </r>
  <r>
    <n v="2"/>
    <s v="תהליכי ITG ברמת המשרד"/>
    <x v="8"/>
    <x v="8"/>
    <s v="8"/>
    <s v="7"/>
    <s v="ניהול תלויות בין משימות של כלל הפרויקטים / הדרישות"/>
    <n v="1"/>
    <x v="1"/>
    <m/>
    <n v="0"/>
    <m/>
    <s v=""/>
    <n v="0"/>
    <m/>
    <n v="0"/>
  </r>
  <r>
    <n v="2"/>
    <s v="תהליכי ITG ברמת המשרד"/>
    <x v="8"/>
    <x v="8"/>
    <s v="8"/>
    <s v="8"/>
    <s v="אפשרות להגדרת אילוצים למשימה"/>
    <n v="1"/>
    <x v="1"/>
    <m/>
    <n v="0"/>
    <m/>
    <s v=""/>
    <n v="0"/>
    <m/>
    <n v="0"/>
  </r>
  <r>
    <n v="2"/>
    <s v="תהליכי ITG ברמת המשרד"/>
    <x v="8"/>
    <x v="8"/>
    <s v="8"/>
    <s v="9"/>
    <s v="הזנת משכים למשימה"/>
    <n v="1"/>
    <x v="1"/>
    <m/>
    <n v="0"/>
    <m/>
    <s v=""/>
    <n v="0"/>
    <m/>
    <n v="0"/>
  </r>
  <r>
    <n v="2"/>
    <s v="תהליכי ITG ברמת המשרד"/>
    <x v="8"/>
    <x v="8"/>
    <s v="8"/>
    <s v="10"/>
    <s v="עדכון תאריכים למשימה"/>
    <n v="1"/>
    <x v="1"/>
    <m/>
    <n v="0"/>
    <m/>
    <s v=""/>
    <n v="0"/>
    <m/>
    <n v="0"/>
  </r>
  <r>
    <n v="2"/>
    <s v="תהליכי ITG ברמת המשרד"/>
    <x v="8"/>
    <x v="8"/>
    <s v="8"/>
    <s v="11"/>
    <s v="עדכון סטטוס משימה"/>
    <n v="1"/>
    <x v="1"/>
    <m/>
    <n v="0"/>
    <m/>
    <s v=""/>
    <n v="0"/>
    <m/>
    <n v="0"/>
  </r>
  <r>
    <n v="2"/>
    <s v="תהליכי ITG ברמת המשרד"/>
    <x v="8"/>
    <x v="8"/>
    <s v="8"/>
    <s v="12"/>
    <s v="הצגת רשימת המשימות שבוצעו בפרויקט / בדרישה"/>
    <n v="1"/>
    <x v="1"/>
    <m/>
    <n v="0"/>
    <m/>
    <s v=""/>
    <n v="0"/>
    <m/>
    <n v="0"/>
  </r>
  <r>
    <n v="2"/>
    <s v="תהליכי ITG ברמת המשרד"/>
    <x v="8"/>
    <x v="8"/>
    <s v="8"/>
    <s v="13"/>
    <s v="ניהול תוצרי משימה"/>
    <n v="2"/>
    <x v="1"/>
    <m/>
    <n v="0"/>
    <m/>
    <s v=""/>
    <n v="0"/>
    <m/>
    <n v="0"/>
  </r>
  <r>
    <n v="2"/>
    <s v="תהליכי ITG ברמת המשרד"/>
    <x v="8"/>
    <x v="8"/>
    <s v="8"/>
    <s v="14"/>
    <s v="ניהול היסטוריה של משימה"/>
    <n v="1"/>
    <x v="1"/>
    <m/>
    <n v="0"/>
    <m/>
    <s v=""/>
    <n v="0"/>
    <m/>
    <n v="0"/>
  </r>
  <r>
    <n v="2"/>
    <s v="תהליכי ITG ברמת המשרד"/>
    <x v="8"/>
    <x v="8"/>
    <s v="8"/>
    <s v="15"/>
    <s v="הזנת אחוזי ביצוע של משימות"/>
    <n v="1"/>
    <x v="1"/>
    <m/>
    <n v="0"/>
    <m/>
    <s v=""/>
    <n v="0"/>
    <m/>
    <n v="0"/>
  </r>
  <r>
    <n v="2"/>
    <s v="תהליכי ITG ברמת המשרד"/>
    <x v="8"/>
    <x v="8"/>
    <s v="8"/>
    <s v="16"/>
    <s v="דווח שעות עבודה שהושקעו במשימה"/>
    <n v="2"/>
    <x v="1"/>
    <m/>
    <n v="0"/>
    <m/>
    <s v=""/>
    <n v="0"/>
    <m/>
    <n v="0"/>
  </r>
  <r>
    <n v="2"/>
    <s v="תהליכי ITG ברמת המשרד"/>
    <x v="8"/>
    <x v="8"/>
    <s v="8"/>
    <s v="17"/>
    <s v="הוספת מסמך למשימה"/>
    <n v="1"/>
    <x v="1"/>
    <m/>
    <n v="0"/>
    <m/>
    <s v=""/>
    <n v="0"/>
    <m/>
    <n v="0"/>
  </r>
  <r>
    <n v="2"/>
    <s v="תהליכי ITG ברמת המשרד"/>
    <x v="8"/>
    <x v="8"/>
    <s v="8"/>
    <s v="18"/>
    <s v="ניהול משימות מחזוריות (שבועי, חודשי, רבעוני, שנתי). למשל, גיבוי תקופתי, תרגיל DRP, ביקורת פנים תקופתית וכדומה."/>
    <n v="2"/>
    <x v="1"/>
    <m/>
    <n v="0"/>
    <m/>
    <s v=""/>
    <n v="0"/>
    <m/>
    <n v="0"/>
  </r>
  <r>
    <n v="2"/>
    <s v="תהליכי ITG ברמת המשרד"/>
    <x v="8"/>
    <x v="8"/>
    <s v="8"/>
    <s v="19"/>
    <s v="מקום מרכזי ברמת עובד (Inbox) הכולל את כלל המשימות המשוייכות אליו מכלל הנושאים בהם הוא מעורב."/>
    <n v="1"/>
    <x v="1"/>
    <m/>
    <n v="0"/>
    <m/>
    <s v=""/>
    <n v="0"/>
    <m/>
    <n v="0"/>
  </r>
  <r>
    <n v="2"/>
    <s v="תהליכי ITG ברמת המשרד"/>
    <x v="9"/>
    <x v="9"/>
    <s v="9"/>
    <s v="1"/>
    <s v="ניהול פרטי לוח זמנים"/>
    <n v="1"/>
    <x v="1"/>
    <m/>
    <n v="0"/>
    <m/>
    <s v=""/>
    <n v="0"/>
    <m/>
    <n v="0"/>
  </r>
  <r>
    <n v="2"/>
    <s v="תהליכי ITG ברמת המשרד"/>
    <x v="9"/>
    <x v="9"/>
    <s v="9"/>
    <s v="2"/>
    <s v="הגדרת לוח זמנים לפרויקט (הגדרת לוח זמנים ייעודי לפרויקט)"/>
    <n v="2"/>
    <x v="1"/>
    <m/>
    <n v="0"/>
    <m/>
    <s v=""/>
    <n v="0"/>
    <m/>
    <n v="0"/>
  </r>
  <r>
    <n v="2"/>
    <s v="תהליכי ITG ברמת המשרד"/>
    <x v="9"/>
    <x v="9"/>
    <s v="9"/>
    <s v="3"/>
    <s v="הגבלת האפשרות לעדכון לוחות הזמנים לפי הרשאה"/>
    <n v="1"/>
    <x v="1"/>
    <m/>
    <n v="0"/>
    <m/>
    <s v=""/>
    <n v="0"/>
    <m/>
    <n v="0"/>
  </r>
  <r>
    <n v="2"/>
    <s v="תהליכי ITG ברמת המשרד"/>
    <x v="9"/>
    <x v="9"/>
    <s v="9"/>
    <s v="4"/>
    <s v="הגדרת ימי חופשה, חגים וסופי שבוע בלוח זמנים."/>
    <n v="1"/>
    <x v="1"/>
    <m/>
    <n v="0"/>
    <m/>
    <s v=""/>
    <n v="0"/>
    <m/>
    <n v="0"/>
  </r>
  <r>
    <n v="2"/>
    <s v="תהליכי ITG ברמת המשרד"/>
    <x v="9"/>
    <x v="9"/>
    <s v="9"/>
    <s v="5"/>
    <s v="ניהול תלויות בין לוחות זמנים"/>
    <n v="2"/>
    <x v="1"/>
    <m/>
    <n v="0"/>
    <m/>
    <s v=""/>
    <n v="0"/>
    <m/>
    <n v="0"/>
  </r>
  <r>
    <n v="2"/>
    <s v="תהליכי ITG ברמת המשרד"/>
    <x v="9"/>
    <x v="9"/>
    <s v="9"/>
    <s v="6"/>
    <s v="ניהול סטטוס לוח זמנים"/>
    <n v="2"/>
    <x v="1"/>
    <m/>
    <n v="0"/>
    <m/>
    <s v=""/>
    <n v="0"/>
    <m/>
    <n v="0"/>
  </r>
  <r>
    <n v="2"/>
    <s v="תהליכי ITG ברמת המשרד"/>
    <x v="9"/>
    <x v="9"/>
    <s v="9"/>
    <s v="7"/>
    <s v="ניהול היסטוריה של לוח זמנים"/>
    <n v="2"/>
    <x v="1"/>
    <m/>
    <n v="0"/>
    <m/>
    <s v=""/>
    <n v="0"/>
    <m/>
    <n v="0"/>
  </r>
  <r>
    <n v="2"/>
    <s v="תהליכי ITG ברמת המשרד"/>
    <x v="9"/>
    <x v="9"/>
    <s v="9"/>
    <s v="8"/>
    <s v="הצגת לוח זמנים עם עזרי חיווי גרפיים  כגון: גאנט, לוח שנה"/>
    <n v="1"/>
    <x v="1"/>
    <m/>
    <n v="0"/>
    <m/>
    <s v=""/>
    <n v="0"/>
    <m/>
    <n v="0"/>
  </r>
  <r>
    <n v="2"/>
    <s v="תהליכי ITG ברמת המשרד"/>
    <x v="9"/>
    <x v="9"/>
    <s v="9"/>
    <s v="9"/>
    <s v="התראה על שיבוץ משימה בימים שהוגדרו כ&quot;לא לעבודה&quot;"/>
    <n v="1"/>
    <x v="1"/>
    <m/>
    <n v="0"/>
    <m/>
    <s v=""/>
    <n v="0"/>
    <m/>
    <n v="0"/>
  </r>
  <r>
    <n v="2"/>
    <s v="תהליכי ITG ברמת המשרד"/>
    <x v="10"/>
    <x v="10"/>
    <s v="10"/>
    <s v="1"/>
    <s v="יצירה, צפיה, עדכון ומחיקה של משאב"/>
    <n v="1"/>
    <x v="1"/>
    <m/>
    <n v="0"/>
    <m/>
    <s v=""/>
    <n v="0"/>
    <m/>
    <n v="0"/>
  </r>
  <r>
    <n v="2"/>
    <s v="תהליכי ITG ברמת המשרד"/>
    <x v="10"/>
    <x v="10"/>
    <s v="10"/>
    <s v="2"/>
    <s v="ניהול פרטי משאב. כגון: תפקיד, מיומנות, יחידה עסקית, נגישות, זמינות, אחוז משרה. "/>
    <n v="1"/>
    <x v="1"/>
    <m/>
    <n v="0"/>
    <m/>
    <s v=""/>
    <n v="0"/>
    <m/>
    <n v="0"/>
  </r>
  <r>
    <n v="2"/>
    <s v="תהליכי ITG ברמת המשרד"/>
    <x v="10"/>
    <x v="10"/>
    <s v="10"/>
    <s v="3"/>
    <s v="ניהול סטטוס משאב"/>
    <n v="1"/>
    <x v="1"/>
    <m/>
    <n v="0"/>
    <m/>
    <s v=""/>
    <n v="0"/>
    <m/>
    <n v="0"/>
  </r>
  <r>
    <n v="2"/>
    <s v="תהליכי ITG ברמת המשרד"/>
    <x v="10"/>
    <x v="10"/>
    <s v="10"/>
    <s v="4"/>
    <s v="יכולת להוסיף מאפיינים (meta-data) למשאב (לדוגמא: כישורים, אחוז משרה, תפקיד ויחידה עסקית לעובדים מחלקה/אגף/חוץ ארגוני)"/>
    <n v="1"/>
    <x v="1"/>
    <m/>
    <n v="0"/>
    <m/>
    <s v=""/>
    <n v="0"/>
    <m/>
    <n v="0"/>
  </r>
  <r>
    <n v="2"/>
    <s v="תהליכי ITG ברמת המשרד"/>
    <x v="10"/>
    <x v="10"/>
    <s v="10"/>
    <s v="5"/>
    <s v="ניהול משאבים שאינם כ&quot;א כמו: נפח אחסון, צריכת CPU, משאבי גיבוי, משאבי תקשורת, ציוד, חדרים וכו'"/>
    <n v="2"/>
    <x v="1"/>
    <m/>
    <n v="0"/>
    <m/>
    <s v=""/>
    <n v="0"/>
    <m/>
    <n v="0"/>
  </r>
  <r>
    <n v="2"/>
    <s v="תהליכי ITG ברמת המשרד"/>
    <x v="10"/>
    <x v="10"/>
    <s v="10"/>
    <s v="6"/>
    <s v="סיווג משאב לקטגוריות.  כגון: משאב פנימי, משאב חיצוני"/>
    <n v="2"/>
    <x v="1"/>
    <m/>
    <n v="0"/>
    <m/>
    <s v=""/>
    <n v="0"/>
    <m/>
    <n v="0"/>
  </r>
  <r>
    <n v="2"/>
    <s v="תהליכי ITG ברמת המשרד"/>
    <x v="10"/>
    <x v="10"/>
    <s v="10"/>
    <s v="7"/>
    <s v="ניהול משאב אנושי פנימי. כגון: עובד ספציפי באגף מחשוב"/>
    <n v="1"/>
    <x v="1"/>
    <m/>
    <n v="0"/>
    <m/>
    <s v=""/>
    <n v="0"/>
    <m/>
    <n v="0"/>
  </r>
  <r>
    <n v="2"/>
    <s v="תהליכי ITG ברמת המשרד"/>
    <x v="10"/>
    <x v="10"/>
    <s v="10"/>
    <s v="8"/>
    <s v="ניהול משאב אנושי חיצוני . כגון: ספק, לקוח"/>
    <n v="2"/>
    <x v="1"/>
    <m/>
    <n v="0"/>
    <m/>
    <s v=""/>
    <n v="0"/>
    <m/>
    <n v="0"/>
  </r>
  <r>
    <n v="2"/>
    <s v="תהליכי ITG ברמת המשרד"/>
    <x v="10"/>
    <x v="10"/>
    <s v="10"/>
    <s v="9"/>
    <s v="הגדרת משאב פעיל או כ- %X משרה"/>
    <n v="1"/>
    <x v="1"/>
    <m/>
    <n v="0"/>
    <m/>
    <s v=""/>
    <n v="0"/>
    <m/>
    <n v="0"/>
  </r>
  <r>
    <n v="2"/>
    <s v="תהליכי ITG ברמת המשרד"/>
    <x v="10"/>
    <x v="10"/>
    <s v="10"/>
    <s v="10"/>
    <s v="הגדרת משאב כלא פעיל או כ- 0% משרה"/>
    <n v="1"/>
    <x v="1"/>
    <m/>
    <n v="0"/>
    <m/>
    <s v=""/>
    <n v="0"/>
    <m/>
    <n v="0"/>
  </r>
  <r>
    <n v="2"/>
    <s v="תהליכי ITG ברמת המשרד"/>
    <x v="10"/>
    <x v="10"/>
    <s v="10"/>
    <s v="11"/>
    <s v="הקצאת משאבים לפרויקט, לדרישה או למשימה ספציפית"/>
    <n v="1"/>
    <x v="1"/>
    <m/>
    <n v="0"/>
    <m/>
    <s v=""/>
    <n v="0"/>
    <m/>
    <n v="0"/>
  </r>
  <r>
    <n v="2"/>
    <s v="תהליכי ITG ברמת המשרד"/>
    <x v="10"/>
    <x v="10"/>
    <s v="10"/>
    <s v="12"/>
    <s v="הקצאת משאב למספר פרויקטים / דרישות / משימות"/>
    <n v="2"/>
    <x v="1"/>
    <m/>
    <n v="0"/>
    <m/>
    <s v=""/>
    <n v="0"/>
    <m/>
    <n v="0"/>
  </r>
  <r>
    <n v="2"/>
    <s v="תהליכי ITG ברמת המשרד"/>
    <x v="10"/>
    <x v="10"/>
    <s v="10"/>
    <s v="13"/>
    <s v="הקצאת קבוצת משאבים לפרויקט / דרישה / משימה"/>
    <n v="2"/>
    <x v="1"/>
    <m/>
    <n v="0"/>
    <m/>
    <s v=""/>
    <n v="0"/>
    <m/>
    <n v="0"/>
  </r>
  <r>
    <n v="2"/>
    <s v="תהליכי ITG ברמת המשרד"/>
    <x v="10"/>
    <x v="10"/>
    <s v="10"/>
    <s v="14"/>
    <s v="הקצאת משאבי כ&quot;א ברמת תפקיד או ברמת שם עובד לפרויקטים / דרישות / משימות"/>
    <n v="1"/>
    <x v="1"/>
    <m/>
    <n v="0"/>
    <m/>
    <s v=""/>
    <n v="0"/>
    <m/>
    <n v="0"/>
  </r>
  <r>
    <n v="2"/>
    <s v="תהליכי ITG ברמת המשרד"/>
    <x v="10"/>
    <x v="10"/>
    <s v="10"/>
    <s v="15"/>
    <s v="יכולת איתור של משאבים שטרם הוקצו או שהוקצו יתר על המידה בזמן אמת"/>
    <n v="2"/>
    <x v="1"/>
    <m/>
    <n v="0"/>
    <m/>
    <s v=""/>
    <n v="0"/>
    <m/>
    <n v="0"/>
  </r>
  <r>
    <n v="2"/>
    <s v="תהליכי ITG ברמת המשרד"/>
    <x v="10"/>
    <x v="10"/>
    <s v="10"/>
    <s v="16"/>
    <s v="צפייה בהתפלגות משאב על פני הפרויקטים / דרישות / משימות בהם הוא מועסק - גרף ורשימת פעילויות אליהם המשאב משויך"/>
    <n v="2"/>
    <x v="1"/>
    <m/>
    <n v="0"/>
    <m/>
    <s v=""/>
    <n v="0"/>
    <m/>
    <n v="0"/>
  </r>
  <r>
    <n v="2"/>
    <s v="תהליכי ITG ברמת המשרד"/>
    <x v="10"/>
    <x v="10"/>
    <s v="10"/>
    <s v="17"/>
    <s v="יכולת בקרת עומסים על משאב - הצגת זמינות של משאב על פני זמן"/>
    <n v="1"/>
    <x v="1"/>
    <m/>
    <n v="0"/>
    <m/>
    <s v=""/>
    <n v="0"/>
    <m/>
    <n v="0"/>
  </r>
  <r>
    <n v="2"/>
    <s v="תהליכי ITG ברמת המשרד"/>
    <x v="10"/>
    <x v="10"/>
    <s v="10"/>
    <s v="18"/>
    <s v="יכולת לשריין משאב לפרויקט מוגדר"/>
    <n v="2"/>
    <x v="1"/>
    <m/>
    <n v="0"/>
    <m/>
    <s v=""/>
    <n v="0"/>
    <m/>
    <n v="0"/>
  </r>
  <r>
    <n v="2"/>
    <s v="תהליכי ITG ברמת המשרד"/>
    <x v="10"/>
    <x v="10"/>
    <s v="10"/>
    <s v="19"/>
    <s v="העברת הודעה אוטומטית למשתמש על הקצאתו כמשאב לפעילות כלשהי."/>
    <n v="1"/>
    <x v="1"/>
    <m/>
    <n v="0"/>
    <m/>
    <s v=""/>
    <n v="0"/>
    <m/>
    <n v="0"/>
  </r>
  <r>
    <n v="2"/>
    <s v="תהליכי ITG ברמת המשרד"/>
    <x v="10"/>
    <x v="10"/>
    <s v="10"/>
    <s v="20"/>
    <s v="ביצוע החלקת משאבים"/>
    <n v="2"/>
    <x v="1"/>
    <m/>
    <n v="0"/>
    <m/>
    <s v=""/>
    <n v="0"/>
    <m/>
    <n v="0"/>
  </r>
  <r>
    <n v="2"/>
    <s v="תהליכי ITG ברמת המשרד"/>
    <x v="10"/>
    <x v="10"/>
    <s v="10"/>
    <s v="21"/>
    <s v="ניהול היסטוריה של משאב (משימות שביצע, תאריך ביצוע)"/>
    <n v="1"/>
    <x v="1"/>
    <m/>
    <n v="0"/>
    <m/>
    <s v=""/>
    <n v="0"/>
    <m/>
    <n v="0"/>
  </r>
  <r>
    <n v="2"/>
    <s v="תהליכי ITG ברמת המשרד"/>
    <x v="10"/>
    <x v="10"/>
    <s v="10"/>
    <s v="22"/>
    <s v="יכולת לייבא משאבים ממקור חיצוני באמצעות טעינת קובץ"/>
    <n v="2"/>
    <x v="1"/>
    <m/>
    <n v="0"/>
    <m/>
    <s v=""/>
    <n v="0"/>
    <m/>
    <n v="0"/>
  </r>
  <r>
    <n v="2"/>
    <s v="תהליכי ITG ברמת המשרד"/>
    <x v="10"/>
    <x v="10"/>
    <s v="10"/>
    <s v="23"/>
    <s v="יכולת לבצע סימולציה של השפעה של שינויי בהקצאות משאבים על פורטפוליו הפרויקטים / פורטפוליו הדרישות."/>
    <n v="2"/>
    <x v="1"/>
    <m/>
    <n v="0"/>
    <m/>
    <s v=""/>
    <n v="0"/>
    <m/>
    <n v="0"/>
  </r>
  <r>
    <n v="2"/>
    <s v="תהליכי ITG ברמת המשרד"/>
    <x v="10"/>
    <x v="10"/>
    <s v="10"/>
    <s v="24"/>
    <s v="דיווח ביצוע ברמת משאב."/>
    <n v="1"/>
    <x v="1"/>
    <m/>
    <n v="0"/>
    <m/>
    <s v=""/>
    <n v="0"/>
    <m/>
    <n v="0"/>
  </r>
  <r>
    <n v="2"/>
    <s v="תהליכי ITG ברמת המשרד"/>
    <x v="10"/>
    <x v="10"/>
    <s v="10"/>
    <s v="25"/>
    <s v="ניהול היסטוריה של משאב"/>
    <n v="1"/>
    <x v="1"/>
    <m/>
    <n v="0"/>
    <m/>
    <s v=""/>
    <n v="0"/>
    <m/>
    <n v="0"/>
  </r>
  <r>
    <n v="2"/>
    <s v="תהליכי ITG ברמת המשרד"/>
    <x v="10"/>
    <x v="10"/>
    <s v="10"/>
    <s v="26"/>
    <s v="חישוב זמינות משאב על סמך הקצאתו לפעילויות שונות ואחוז המשרה."/>
    <n v="1"/>
    <x v="1"/>
    <m/>
    <n v="0"/>
    <m/>
    <s v=""/>
    <n v="0"/>
    <m/>
    <n v="0"/>
  </r>
  <r>
    <n v="2"/>
    <s v="תהליכי ITG ברמת המשרד"/>
    <x v="10"/>
    <x v="10"/>
    <s v="10"/>
    <s v="27"/>
    <s v="ניהול תהליך דרישה להקצאת משאב"/>
    <n v="2"/>
    <x v="1"/>
    <m/>
    <n v="0"/>
    <m/>
    <s v=""/>
    <n v="0"/>
    <m/>
    <n v="0"/>
  </r>
  <r>
    <n v="2"/>
    <s v="תהליכי ITG ברמת המשרד"/>
    <x v="10"/>
    <x v="10"/>
    <s v="10"/>
    <s v="28"/>
    <s v="ניהול תהליך אישור והקצאת משאב"/>
    <n v="2"/>
    <x v="1"/>
    <m/>
    <n v="0"/>
    <m/>
    <s v=""/>
    <n v="0"/>
    <m/>
    <n v="0"/>
  </r>
  <r>
    <n v="2"/>
    <s v="תהליכי ITG ברמת המשרד"/>
    <x v="11"/>
    <x v="11"/>
    <s v="11"/>
    <s v="1"/>
    <s v="ניהול פרטי שינויים "/>
    <n v="1"/>
    <x v="1"/>
    <m/>
    <n v="0"/>
    <m/>
    <s v=""/>
    <n v="0"/>
    <m/>
    <n v="0"/>
  </r>
  <r>
    <n v="2"/>
    <s v="תהליכי ITG ברמת המשרד"/>
    <x v="11"/>
    <x v="11"/>
    <s v="11"/>
    <s v="2"/>
    <s v="סיווג שינוי לקטגוריות"/>
    <n v="1"/>
    <x v="1"/>
    <m/>
    <n v="0"/>
    <m/>
    <s v=""/>
    <n v="0"/>
    <m/>
    <n v="0"/>
  </r>
  <r>
    <n v="2"/>
    <s v="תהליכי ITG ברמת המשרד"/>
    <x v="11"/>
    <x v="11"/>
    <s v="11"/>
    <s v="3"/>
    <s v="ניהול תהליך דרישה לשינוי "/>
    <n v="1"/>
    <x v="1"/>
    <m/>
    <n v="0"/>
    <m/>
    <s v=""/>
    <n v="0"/>
    <m/>
    <n v="0"/>
  </r>
  <r>
    <n v="2"/>
    <s v="תהליכי ITG ברמת המשרד"/>
    <x v="11"/>
    <x v="11"/>
    <s v="11"/>
    <s v="4"/>
    <s v="הערכת משמעויות השינוי "/>
    <n v="2"/>
    <x v="1"/>
    <m/>
    <n v="0"/>
    <m/>
    <s v=""/>
    <n v="0"/>
    <m/>
    <n v="0"/>
  </r>
  <r>
    <n v="2"/>
    <s v="תהליכי ITG ברמת המשרד"/>
    <x v="11"/>
    <x v="11"/>
    <s v="11"/>
    <s v="5"/>
    <s v="ניהול תהליך אישור שינוי "/>
    <n v="2"/>
    <x v="1"/>
    <m/>
    <n v="0"/>
    <m/>
    <s v=""/>
    <n v="0"/>
    <m/>
    <n v="0"/>
  </r>
  <r>
    <n v="2"/>
    <s v="תהליכי ITG ברמת המשרד"/>
    <x v="11"/>
    <x v="11"/>
    <s v="11"/>
    <s v="6"/>
    <s v="ניהול היסטוריית שינוי.  כגון: תכנון מקורי, תכנון נכון לתאריך מסוים, תכנון נוכחי"/>
    <n v="1"/>
    <x v="1"/>
    <m/>
    <n v="0"/>
    <m/>
    <s v=""/>
    <n v="0"/>
    <m/>
    <n v="0"/>
  </r>
  <r>
    <n v="2"/>
    <s v="תהליכי ITG ברמת המשרד"/>
    <x v="12"/>
    <x v="12"/>
    <s v="12"/>
    <n v="1"/>
    <s v="ניהול דרישה לשינוי מספק הקשורה לדרישה / לפרויקט מקצה לקצה - שליחת בקשה, קבלת הצעת מחיר, מו&quot;מ על הצעת מחיר, קבלת הצעת מחיר סופית, אישור דרישה לשינוי, הוצאת הזמנה."/>
    <n v="2"/>
    <x v="1"/>
    <m/>
    <n v="0"/>
    <m/>
    <s v=""/>
    <n v="0"/>
    <m/>
    <n v="0"/>
  </r>
  <r>
    <n v="2"/>
    <s v="תהליכי ITG ברמת המשרד"/>
    <x v="13"/>
    <x v="13"/>
    <s v="13"/>
    <s v="1"/>
    <s v="יצירה, צפיה, עדכון ומחיקה ידנית של תזכורת"/>
    <n v="1"/>
    <x v="1"/>
    <m/>
    <n v="0"/>
    <m/>
    <s v=""/>
    <n v="0"/>
    <m/>
    <n v="0"/>
  </r>
  <r>
    <n v="2"/>
    <s v="תהליכי ITG ברמת המשרד"/>
    <x v="13"/>
    <x v="13"/>
    <s v="13"/>
    <s v="2"/>
    <s v="יצירה ממוכנת של תזכורת והתראה, בהתאם להגדרות מובנות.  כגון: בעת חריגה בלוחות זמנים, משאבים ותקציבים."/>
    <n v="2"/>
    <x v="1"/>
    <m/>
    <n v="0"/>
    <m/>
    <s v=""/>
    <n v="0"/>
    <m/>
    <n v="0"/>
  </r>
  <r>
    <n v="2"/>
    <s v="תהליכי ITG ברמת המשרד"/>
    <x v="13"/>
    <x v="13"/>
    <s v="13"/>
    <s v="3"/>
    <s v="יצירה ממוכנת של תזכורת והתראה בהתאם להגדרות מותאמות אישית"/>
    <n v="1"/>
    <x v="0"/>
    <m/>
    <n v="0"/>
    <m/>
    <s v=""/>
    <n v="0"/>
    <m/>
    <n v="0"/>
  </r>
  <r>
    <n v="2"/>
    <s v="תהליכי ITG ברמת המשרד"/>
    <x v="13"/>
    <x v="13"/>
    <s v="13"/>
    <s v="4"/>
    <s v="ניהול סטטוס תזכורת"/>
    <n v="1"/>
    <x v="1"/>
    <m/>
    <n v="0"/>
    <m/>
    <s v=""/>
    <n v="0"/>
    <m/>
    <n v="0"/>
  </r>
  <r>
    <n v="2"/>
    <s v="תהליכי ITG ברמת המשרד"/>
    <x v="13"/>
    <x v="13"/>
    <s v="13"/>
    <s v="5"/>
    <s v="שליחת תזכורת לרשימת תפוצה המנוהלת ברמת יישות : פרויקט / דרישה / תכנית / משימה"/>
    <n v="1"/>
    <x v="1"/>
    <m/>
    <n v="0"/>
    <m/>
    <s v=""/>
    <n v="0"/>
    <m/>
    <n v="0"/>
  </r>
  <r>
    <n v="2"/>
    <s v="תהליכי ITG ברמת המשרד"/>
    <x v="13"/>
    <x v="13"/>
    <s v="13"/>
    <s v="6"/>
    <s v="שליחת תזכורת באמצעות דואר אלקטרוני"/>
    <n v="1"/>
    <x v="1"/>
    <m/>
    <n v="0"/>
    <m/>
    <s v=""/>
    <n v="0"/>
    <m/>
    <n v="0"/>
  </r>
  <r>
    <n v="2"/>
    <s v="תהליכי ITG ברמת המשרד"/>
    <x v="13"/>
    <x v="13"/>
    <s v="13"/>
    <s v="7"/>
    <s v="שליחת תזכורת באמצעות מסרון (SMS)"/>
    <n v="1"/>
    <x v="0"/>
    <m/>
    <n v="0"/>
    <m/>
    <s v=""/>
    <n v="0"/>
    <m/>
    <n v="0"/>
  </r>
  <r>
    <n v="2"/>
    <s v="תהליכי ITG ברמת המשרד"/>
    <x v="13"/>
    <x v="13"/>
    <s v="13"/>
    <s v="8"/>
    <s v="שליחת תזכורות והתראות על חריגים - לדוגמא: אבני דרך חורגות, תוצרים שטרם הושלמו וכו'_x000a_שליחת תזכורות ללקוח הדורש - לדוגמא: פתיחת פרויקט, מעבר בין שלבי פרויקט, סיום פרויקט וכו'."/>
    <n v="2"/>
    <x v="1"/>
    <m/>
    <n v="0"/>
    <m/>
    <s v=""/>
    <n v="0"/>
    <m/>
    <n v="0"/>
  </r>
  <r>
    <n v="2"/>
    <s v="תהליכי ITG ברמת המשרד"/>
    <x v="14"/>
    <x v="14"/>
    <s v="14"/>
    <n v="1"/>
    <s v="ניהול סיכוני תקשוב בממשלה ברמת כל ארגון/משרד לחוד."/>
    <n v="1"/>
    <x v="1"/>
    <m/>
    <n v="0"/>
    <m/>
    <s v=""/>
    <n v="0"/>
    <m/>
    <n v="0"/>
  </r>
  <r>
    <n v="2"/>
    <s v="תהליכי ITG ברמת המשרד"/>
    <x v="14"/>
    <x v="14"/>
    <s v="14"/>
    <n v="2"/>
    <s v="אפשרות לניתוח נתוני סיכונים ברמת הרשות וברמת כל ארגון/משרד לחוד."/>
    <n v="1"/>
    <x v="1"/>
    <m/>
    <n v="0"/>
    <m/>
    <s v=""/>
    <n v="0"/>
    <m/>
    <n v="0"/>
  </r>
  <r>
    <n v="2"/>
    <s v="תהליכי ITG ברמת המשרד"/>
    <x v="14"/>
    <x v="14"/>
    <s v="14"/>
    <n v="3"/>
    <s v="יכולת מעקב אחר שינויים בפרטי הסיכון (בין השאר שינויים בהסתברות ובנזק/השפעה), ברמת הגורם המבצע, השינויים שבוצעו ותאריך השינוי."/>
    <n v="2"/>
    <x v="1"/>
    <m/>
    <n v="0"/>
    <m/>
    <s v=""/>
    <n v="0"/>
    <m/>
    <n v="0"/>
  </r>
  <r>
    <n v="2"/>
    <s v="תהליכי ITG ברמת המשרד"/>
    <x v="14"/>
    <x v="14"/>
    <s v="14"/>
    <n v="4"/>
    <s v="יצירה, צפיה, עדכון ומחיקה לוגית של סיכון, וניהול פרטי סיכון, כגון: הסתברויות, חומרה, מותנה הרשאות"/>
    <n v="1"/>
    <x v="1"/>
    <m/>
    <n v="0"/>
    <m/>
    <s v=""/>
    <n v="0"/>
    <m/>
    <n v="0"/>
  </r>
  <r>
    <n v="2"/>
    <s v="תהליכי ITG ברמת המשרד"/>
    <x v="14"/>
    <x v="14"/>
    <s v="14"/>
    <n v="5"/>
    <s v="אפשרות להגדיר קבוצות סיכון מסווגות לפי קטגוריות וסיכוני מפתח"/>
    <n v="1"/>
    <x v="1"/>
    <m/>
    <n v="0"/>
    <m/>
    <s v=""/>
    <n v="0"/>
    <m/>
    <n v="0"/>
  </r>
  <r>
    <n v="2"/>
    <s v="תהליכי ITG ברמת המשרד"/>
    <x v="14"/>
    <x v="14"/>
    <s v="14"/>
    <n v="6"/>
    <s v="אפשרות ניהול סיכונים בחלוקה לפי סוגי סיכון שונים (תפעולי, ניהול פרויקטים, ניהול מערכות וכו') כולל אפשרות ניתוח ברמת כל סוג סיכון."/>
    <n v="1"/>
    <x v="1"/>
    <m/>
    <n v="0"/>
    <m/>
    <s v=""/>
    <n v="0"/>
    <m/>
    <n v="0"/>
  </r>
  <r>
    <n v="2"/>
    <s v="תהליכי ITG ברמת המשרד"/>
    <x v="14"/>
    <x v="14"/>
    <s v="14"/>
    <n v="7"/>
    <s v="אפשרות להגדיר גורמי סיכון"/>
    <n v="1"/>
    <x v="1"/>
    <m/>
    <n v="0"/>
    <m/>
    <s v=""/>
    <n v="0"/>
    <m/>
    <n v="0"/>
  </r>
  <r>
    <n v="2"/>
    <s v="תהליכי ITG ברמת המשרד"/>
    <x v="14"/>
    <x v="14"/>
    <s v="14"/>
    <n v="8"/>
    <s v="אפשרות להגדיר הסתברות להתממשות הסיכון"/>
    <n v="1"/>
    <x v="1"/>
    <m/>
    <n v="0"/>
    <m/>
    <s v=""/>
    <n v="0"/>
    <m/>
    <n v="0"/>
  </r>
  <r>
    <n v="2"/>
    <s v="תהליכי ITG ברמת המשרד"/>
    <x v="14"/>
    <x v="14"/>
    <s v="14"/>
    <n v="9"/>
    <s v="אפשרות להגדיר נזק / חומרה של סיכון"/>
    <n v="1"/>
    <x v="1"/>
    <m/>
    <n v="0"/>
    <m/>
    <s v=""/>
    <n v="0"/>
    <m/>
    <n v="0"/>
  </r>
  <r>
    <n v="2"/>
    <s v="תהליכי ITG ברמת המשרד"/>
    <x v="14"/>
    <x v="14"/>
    <s v="14"/>
    <n v="10"/>
    <s v="ניהול תלויות בין סיכונים כגון הגדרת סיכוני אב"/>
    <n v="2"/>
    <x v="1"/>
    <m/>
    <n v="0"/>
    <m/>
    <s v=""/>
    <n v="0"/>
    <m/>
    <n v="0"/>
  </r>
  <r>
    <n v="2"/>
    <s v="תהליכי ITG ברמת המשרד"/>
    <x v="14"/>
    <x v="14"/>
    <s v="14"/>
    <n v="11"/>
    <s v="ניהול וניתוח רמות סיכון (בין השאר קביעת סטטוס של סיכון על פי רמתו בסקלה מ&quot;לא מהותי&quot; עד &quot;קריטי&quot;)"/>
    <n v="2"/>
    <x v="1"/>
    <m/>
    <n v="0"/>
    <m/>
    <s v=""/>
    <n v="0"/>
    <m/>
    <n v="0"/>
  </r>
  <r>
    <n v="2"/>
    <s v="תהליכי ITG ברמת המשרד"/>
    <x v="14"/>
    <x v="14"/>
    <s v="14"/>
    <n v="12"/>
    <s v="ניהול לוחות זמנים למעקב אחר סיכון"/>
    <n v="1"/>
    <x v="1"/>
    <m/>
    <n v="0"/>
    <m/>
    <s v=""/>
    <n v="0"/>
    <m/>
    <n v="0"/>
  </r>
  <r>
    <n v="2"/>
    <s v="תהליכי ITG ברמת המשרד"/>
    <x v="14"/>
    <x v="14"/>
    <s v="14"/>
    <n v="13"/>
    <s v="הצגת סיכונים עם עזרי חיווי גרפיים. כגון: רמזורים"/>
    <n v="1"/>
    <x v="1"/>
    <m/>
    <n v="0"/>
    <m/>
    <s v=""/>
    <n v="0"/>
    <m/>
    <n v="0"/>
  </r>
  <r>
    <n v="2"/>
    <s v="תהליכי ITG ברמת המשרד"/>
    <x v="14"/>
    <x v="14"/>
    <s v="14"/>
    <n v="14"/>
    <s v="הצגת מפת סיכונים כוללת (עפ&quot;י חומרה והסתברות) לפי היישויות השונות אליהן משוייך הסיכון (פרויקט, דרישה, משאב וכו'). _x000a_כמו כן, לפי חיתוך של קטגוריה, סוגי סיכון או כל שדה חיתוך אחר שינוהל ברמת סיכון."/>
    <n v="1"/>
    <x v="1"/>
    <m/>
    <n v="0"/>
    <m/>
    <s v=""/>
    <n v="0"/>
    <m/>
    <n v="0"/>
  </r>
  <r>
    <n v="2"/>
    <s v="תהליכי ITG ברמת המשרד"/>
    <x v="14"/>
    <x v="14"/>
    <s v="14"/>
    <n v="15"/>
    <s v="הצגת מצרף סיכונים ברמת הישויות אליהן הם משוייכים (למשל, פורטפוליו פרויקטים / פורטפוליו דרישות / משאבים וכו') או ברמת קטגוריה / נושא וכדומה אליהם הם משוייכים._x000a_רמת הסיכון של מצרף הסכונים תחושב מתוך כלל הסיכונים המשוייכים אליו."/>
    <n v="2"/>
    <x v="1"/>
    <m/>
    <n v="0"/>
    <m/>
    <s v=""/>
    <n v="0"/>
    <m/>
    <n v="0"/>
  </r>
  <r>
    <n v="2"/>
    <s v="תהליכי ITG ברמת המשרד"/>
    <x v="14"/>
    <x v="14"/>
    <s v="14"/>
    <n v="16"/>
    <s v="ניהול תכנית הפחתה לסיכון. כגון: תכניות מגירה ומנע"/>
    <n v="2"/>
    <x v="1"/>
    <m/>
    <n v="0"/>
    <m/>
    <s v=""/>
    <n v="0"/>
    <m/>
    <n v="0"/>
  </r>
  <r>
    <n v="2"/>
    <s v="תהליכי ITG ברמת המשרד"/>
    <x v="14"/>
    <x v="14"/>
    <s v="14"/>
    <n v="17"/>
    <s v="ניהול לוחות זמנים לתכניות ההפחתה ו/או שילובן בפרויקט"/>
    <n v="2"/>
    <x v="1"/>
    <m/>
    <n v="0"/>
    <m/>
    <s v=""/>
    <n v="0"/>
    <m/>
    <n v="0"/>
  </r>
  <r>
    <n v="2"/>
    <s v="תהליכי ITG ברמת המשרד"/>
    <x v="14"/>
    <x v="14"/>
    <s v="14"/>
    <n v="18"/>
    <s v="אפשרות ליבוא ויצוא סיכונים באמצעות קבצים"/>
    <n v="1"/>
    <x v="1"/>
    <m/>
    <n v="0"/>
    <m/>
    <s v=""/>
    <n v="0"/>
    <m/>
    <n v="0"/>
  </r>
  <r>
    <n v="2"/>
    <s v="תהליכי ITG ברמת המשרד"/>
    <x v="14"/>
    <x v="14"/>
    <s v="14"/>
    <n v="19"/>
    <s v="אפשרות לחשב את תוחלת הנזק"/>
    <n v="1"/>
    <x v="1"/>
    <m/>
    <n v="0"/>
    <m/>
    <s v=""/>
    <n v="0"/>
    <m/>
    <n v="0"/>
  </r>
  <r>
    <n v="2"/>
    <s v="תהליכי ITG ברמת המשרד"/>
    <x v="14"/>
    <x v="14"/>
    <s v="14"/>
    <n v="20"/>
    <s v="אפשרות להקים בנק סיכונים"/>
    <n v="1"/>
    <x v="1"/>
    <m/>
    <n v="0"/>
    <m/>
    <s v=""/>
    <n v="0"/>
    <m/>
    <n v="0"/>
  </r>
  <r>
    <n v="2"/>
    <s v="תהליכי ITG ברמת המשרד"/>
    <x v="14"/>
    <x v="14"/>
    <s v="14"/>
    <n v="21"/>
    <s v="אפשרות להקים בנק תגובות לסיכונים הכולל פעולות להפחתת הסיכון."/>
    <n v="1"/>
    <x v="1"/>
    <m/>
    <n v="0"/>
    <m/>
    <s v=""/>
    <n v="0"/>
    <m/>
    <n v="0"/>
  </r>
  <r>
    <n v="2"/>
    <s v="תהליכי ITG ברמת המשרד"/>
    <x v="14"/>
    <x v="14"/>
    <s v="14"/>
    <n v="22"/>
    <s v="אפשרות למשתמשים למשוך סיכונים מבנק סיכונים ותגובות מבנק תגובות"/>
    <n v="1"/>
    <x v="1"/>
    <m/>
    <n v="0"/>
    <m/>
    <s v=""/>
    <n v="0"/>
    <m/>
    <n v="0"/>
  </r>
  <r>
    <n v="2"/>
    <s v="תהליכי ITG ברמת המשרד"/>
    <x v="14"/>
    <x v="14"/>
    <s v="14"/>
    <n v="23"/>
    <s v="אפשרות לניהול תהליך הטיפול בסיכון ב- WF כולל הגדרת גורם אחראי / מאשר (למשל, מנהל סיכונים)."/>
    <n v="2"/>
    <x v="1"/>
    <m/>
    <n v="0"/>
    <m/>
    <s v=""/>
    <n v="0"/>
    <m/>
    <n v="0"/>
  </r>
  <r>
    <n v="2"/>
    <s v="תהליכי ITG ברמת המשרד"/>
    <x v="15"/>
    <x v="15"/>
    <s v="15"/>
    <n v="1"/>
    <s v="יכולת גמישה לדווח ביצועי עובדים ברמות שונות לפי החלטת כל משרד - _x000a_דיווח שעות ברמת משימה, רמת פרויקט / דרישה או דיווח ביצוע כן/לא בלבד ברמת משימות ללא שעות._x000a_דווח ע&quot;י העובד עצמו או דווח מרכזי ע&quot;י מנהל."/>
    <n v="2"/>
    <x v="1"/>
    <m/>
    <n v="0"/>
    <m/>
    <s v=""/>
    <n v="0"/>
    <m/>
    <n v="0"/>
  </r>
  <r>
    <n v="2"/>
    <s v="תהליכי ITG ברמת המשרד"/>
    <x v="16"/>
    <x v="16"/>
    <s v="16"/>
    <n v="1"/>
    <s v="שיוך יעדים עסקיים למטרות."/>
    <n v="1"/>
    <x v="1"/>
    <m/>
    <n v="0"/>
    <m/>
    <s v=""/>
    <n v="0"/>
    <m/>
    <n v="0"/>
  </r>
  <r>
    <n v="2"/>
    <s v="תהליכי ITG ברמת המשרד"/>
    <x v="16"/>
    <x v="16"/>
    <s v="16"/>
    <n v="2"/>
    <s v="שיוך תכניות ליעדים עסקיים"/>
    <n v="1"/>
    <x v="1"/>
    <m/>
    <n v="0"/>
    <m/>
    <s v=""/>
    <n v="0"/>
    <m/>
    <n v="0"/>
  </r>
  <r>
    <n v="2"/>
    <s v="תהליכי ITG ברמת המשרד"/>
    <x v="16"/>
    <x v="16"/>
    <s v="16"/>
    <n v="3"/>
    <s v="שיוך פרויקט ליעדים עסקיים"/>
    <n v="1"/>
    <x v="1"/>
    <m/>
    <n v="0"/>
    <m/>
    <s v=""/>
    <n v="0"/>
    <m/>
    <n v="0"/>
  </r>
  <r>
    <n v="2"/>
    <s v="תהליכי ITG ברמת המשרד"/>
    <x v="16"/>
    <x v="16"/>
    <s v="16"/>
    <n v="4"/>
    <s v="שיוך דרישות ליעדים עסקיים"/>
    <n v="1"/>
    <x v="1"/>
    <m/>
    <n v="0"/>
    <m/>
    <s v=""/>
    <n v="0"/>
    <m/>
    <n v="0"/>
  </r>
  <r>
    <n v="2"/>
    <s v="תהליכי ITG ברמת המשרד"/>
    <x v="16"/>
    <x v="16"/>
    <s v="16"/>
    <n v="5"/>
    <s v="שיוך תקציבים ליעדים עסקיים.  בתוך כך, גם לפי סוגי תקציב"/>
    <n v="2"/>
    <x v="1"/>
    <m/>
    <n v="0"/>
    <m/>
    <s v=""/>
    <n v="0"/>
    <m/>
    <n v="0"/>
  </r>
  <r>
    <n v="2"/>
    <s v="תהליכי ITG ברמת המשרד"/>
    <x v="16"/>
    <x v="16"/>
    <s v="16"/>
    <n v="6"/>
    <s v="שיוך תקציבים לתכנית עבודה שנתית / תכנית עבודה רב שנתית"/>
    <n v="1"/>
    <x v="1"/>
    <m/>
    <n v="0"/>
    <m/>
    <s v=""/>
    <n v="0"/>
    <m/>
    <n v="0"/>
  </r>
  <r>
    <n v="2"/>
    <s v="תהליכי ITG ברמת המשרד"/>
    <x v="16"/>
    <x v="16"/>
    <s v="16"/>
    <n v="7"/>
    <s v="שיוך תקציבים לפורטפוליו פרויקטים"/>
    <n v="1"/>
    <x v="1"/>
    <m/>
    <n v="0"/>
    <m/>
    <s v=""/>
    <n v="0"/>
    <m/>
    <n v="0"/>
  </r>
  <r>
    <n v="2"/>
    <s v="תהליכי ITG ברמת המשרד"/>
    <x v="16"/>
    <x v="16"/>
    <s v="16"/>
    <n v="8"/>
    <s v="שיוך תקציבים לתכניות"/>
    <n v="2"/>
    <x v="1"/>
    <m/>
    <n v="0"/>
    <m/>
    <s v=""/>
    <n v="0"/>
    <m/>
    <n v="0"/>
  </r>
  <r>
    <n v="2"/>
    <s v="תהליכי ITG ברמת המשרד"/>
    <x v="16"/>
    <x v="16"/>
    <s v="16"/>
    <n v="9"/>
    <s v="שיוך תקציבים לפרויקטים"/>
    <n v="1"/>
    <x v="1"/>
    <m/>
    <n v="0"/>
    <m/>
    <s v=""/>
    <n v="0"/>
    <m/>
    <n v="0"/>
  </r>
  <r>
    <n v="2"/>
    <s v="תהליכי ITG ברמת המשרד"/>
    <x v="16"/>
    <x v="16"/>
    <s v="16"/>
    <n v="10"/>
    <s v="שיוך תקציבים לדרישות"/>
    <n v="1"/>
    <x v="1"/>
    <m/>
    <n v="0"/>
    <m/>
    <s v=""/>
    <n v="0"/>
    <m/>
    <n v="0"/>
  </r>
  <r>
    <n v="2"/>
    <s v="תהליכי ITG ברמת המשרד"/>
    <x v="16"/>
    <x v="16"/>
    <s v="16"/>
    <n v="11"/>
    <s v="שיוך תקציבים למשימות"/>
    <n v="1"/>
    <x v="1"/>
    <m/>
    <n v="0"/>
    <m/>
    <s v=""/>
    <n v="0"/>
    <m/>
    <n v="0"/>
  </r>
  <r>
    <n v="2"/>
    <s v="תהליכי ITG ברמת המשרד"/>
    <x v="16"/>
    <x v="16"/>
    <s v="16"/>
    <n v="12"/>
    <s v="שיוך תקציבים למשאבים"/>
    <n v="2"/>
    <x v="1"/>
    <m/>
    <n v="0"/>
    <m/>
    <s v=""/>
    <n v="0"/>
    <m/>
    <n v="0"/>
  </r>
  <r>
    <n v="2"/>
    <s v="תהליכי ITG ברמת המשרד"/>
    <x v="16"/>
    <x v="16"/>
    <s v="16"/>
    <n v="13"/>
    <s v="שיוך אוסף פרויקטים / דרישות בעלי מכנה נושאי משותף לתכנית, כולל יכולות ניהול ובקרה ברמת התכנית."/>
    <n v="2"/>
    <x v="1"/>
    <m/>
    <n v="0"/>
    <m/>
    <s v=""/>
    <n v="0"/>
    <m/>
    <n v="0"/>
  </r>
  <r>
    <n v="2"/>
    <s v="תהליכי ITG ברמת המשרד"/>
    <x v="16"/>
    <x v="16"/>
    <s v="16"/>
    <n v="14"/>
    <s v="יכולת לשייך דרישה אחת או יותר לפרויקט._x000a_לכל פרויקט תקושר לפחות דרישה אחת._x000a_אין חובה לקשר דרישה לפרויקט (למשל, שו&quot;ש, תחזוקה שוטפת)._x000a_יכולת להגדיר פרויקט לצרכי שוטף (למשל, &quot;שינויים ושיפורים 2016&quot; באופן כללי או ברמת המערכות המרכזיות) - על פי שיקול דעת המשרד."/>
    <n v="1"/>
    <x v="1"/>
    <m/>
    <n v="0"/>
    <m/>
    <s v=""/>
    <n v="0"/>
    <m/>
    <n v="0"/>
  </r>
  <r>
    <n v="2"/>
    <s v="תהליכי ITG ברמת המשרד"/>
    <x v="16"/>
    <x v="16"/>
    <s v="16"/>
    <n v="15"/>
    <s v="שיוך דרישה למערכות."/>
    <n v="1"/>
    <x v="1"/>
    <m/>
    <n v="0"/>
    <m/>
    <s v=""/>
    <n v="0"/>
    <m/>
    <n v="0"/>
  </r>
  <r>
    <n v="2"/>
    <s v="תהליכי ITG ברמת המשרד"/>
    <x v="16"/>
    <x v="16"/>
    <s v="16"/>
    <n v="16"/>
    <s v="שיוך פרויקט למערכות"/>
    <n v="1"/>
    <x v="1"/>
    <m/>
    <n v="0"/>
    <m/>
    <s v=""/>
    <n v="0"/>
    <m/>
    <n v="0"/>
  </r>
  <r>
    <n v="2"/>
    <s v="תהליכי ITG ברמת המשרד"/>
    <x v="16"/>
    <x v="16"/>
    <s v="16"/>
    <n v="17"/>
    <s v="שיוך משאבים ליעדים עסקיים"/>
    <n v="2"/>
    <x v="1"/>
    <m/>
    <n v="0"/>
    <m/>
    <s v=""/>
    <n v="0"/>
    <m/>
    <n v="0"/>
  </r>
  <r>
    <n v="2"/>
    <s v="תהליכי ITG ברמת המשרד"/>
    <x v="16"/>
    <x v="16"/>
    <s v="16"/>
    <n v="18"/>
    <s v="שיוך משאבים לפורטפוליו פרויקטים כולל משאבים שמיים, ומשאבים על פי היררכיה ארגונית (כמו: צוות, מחלקה ותחום). "/>
    <n v="2"/>
    <x v="1"/>
    <m/>
    <n v="0"/>
    <m/>
    <s v=""/>
    <n v="0"/>
    <m/>
    <n v="0"/>
  </r>
  <r>
    <n v="2"/>
    <s v="תהליכי ITG ברמת המשרד"/>
    <x v="16"/>
    <x v="16"/>
    <s v="16"/>
    <n v="19"/>
    <s v="שיוך משאבים לתכניות"/>
    <n v="2"/>
    <x v="1"/>
    <m/>
    <n v="0"/>
    <m/>
    <s v=""/>
    <n v="0"/>
    <m/>
    <n v="0"/>
  </r>
  <r>
    <n v="2"/>
    <s v="תהליכי ITG ברמת המשרד"/>
    <x v="16"/>
    <x v="16"/>
    <s v="16"/>
    <n v="20"/>
    <s v="שיוך משאבים לפרויקט"/>
    <n v="1"/>
    <x v="1"/>
    <m/>
    <n v="0"/>
    <m/>
    <s v=""/>
    <n v="0"/>
    <m/>
    <n v="0"/>
  </r>
  <r>
    <n v="2"/>
    <s v="תהליכי ITG ברמת המשרד"/>
    <x v="16"/>
    <x v="16"/>
    <s v="16"/>
    <n v="21"/>
    <s v="שיוך משאבים לדרישות"/>
    <n v="1"/>
    <x v="1"/>
    <m/>
    <n v="0"/>
    <m/>
    <s v=""/>
    <n v="0"/>
    <m/>
    <n v="0"/>
  </r>
  <r>
    <n v="2"/>
    <s v="תהליכי ITG ברמת המשרד"/>
    <x v="16"/>
    <x v="16"/>
    <s v="16"/>
    <n v="22"/>
    <s v="שיוך משאבים למשימות."/>
    <n v="1"/>
    <x v="1"/>
    <m/>
    <n v="0"/>
    <m/>
    <s v=""/>
    <n v="0"/>
    <m/>
    <n v="0"/>
  </r>
  <r>
    <n v="2"/>
    <s v="תהליכי ITG ברמת המשרד"/>
    <x v="16"/>
    <x v="16"/>
    <s v="16"/>
    <n v="23"/>
    <s v="שיוך משימות לפורטפוליו פרויקטים"/>
    <n v="2"/>
    <x v="1"/>
    <m/>
    <n v="0"/>
    <m/>
    <s v=""/>
    <n v="0"/>
    <m/>
    <n v="0"/>
  </r>
  <r>
    <n v="2"/>
    <s v="תהליכי ITG ברמת המשרד"/>
    <x v="16"/>
    <x v="16"/>
    <s v="16"/>
    <n v="24"/>
    <s v="שיוך משימות לתכניות"/>
    <n v="2"/>
    <x v="1"/>
    <m/>
    <n v="0"/>
    <m/>
    <s v=""/>
    <n v="0"/>
    <m/>
    <n v="0"/>
  </r>
  <r>
    <n v="2"/>
    <s v="תהליכי ITG ברמת המשרד"/>
    <x v="16"/>
    <x v="16"/>
    <s v="16"/>
    <n v="25"/>
    <s v="שיוך משימות לפרויקט"/>
    <n v="1"/>
    <x v="1"/>
    <m/>
    <n v="0"/>
    <m/>
    <s v=""/>
    <n v="0"/>
    <m/>
    <n v="0"/>
  </r>
  <r>
    <n v="2"/>
    <s v="תהליכי ITG ברמת המשרד"/>
    <x v="16"/>
    <x v="16"/>
    <s v="16"/>
    <n v="26"/>
    <s v="שיוך משימות לדרישה"/>
    <n v="1"/>
    <x v="1"/>
    <m/>
    <n v="0"/>
    <m/>
    <s v=""/>
    <n v="0"/>
    <m/>
    <n v="0"/>
  </r>
  <r>
    <n v="2"/>
    <s v="תהליכי ITG ברמת המשרד"/>
    <x v="16"/>
    <x v="16"/>
    <s v="16"/>
    <n v="27"/>
    <s v="שיוך לוחות זמנים ליעדים עסקיים"/>
    <n v="2"/>
    <x v="1"/>
    <m/>
    <n v="0"/>
    <m/>
    <s v=""/>
    <n v="0"/>
    <m/>
    <n v="0"/>
  </r>
  <r>
    <n v="2"/>
    <s v="תהליכי ITG ברמת המשרד"/>
    <x v="16"/>
    <x v="16"/>
    <s v="16"/>
    <n v="28"/>
    <s v="שיוך לוחות זמנים לפורטפוליו פרויקטים"/>
    <n v="2"/>
    <x v="1"/>
    <m/>
    <n v="0"/>
    <m/>
    <s v=""/>
    <n v="0"/>
    <m/>
    <n v="0"/>
  </r>
  <r>
    <n v="2"/>
    <s v="תהליכי ITG ברמת המשרד"/>
    <x v="16"/>
    <x v="16"/>
    <s v="16"/>
    <n v="29"/>
    <s v="שיוך לוחות זמנים לתכניות"/>
    <n v="2"/>
    <x v="1"/>
    <m/>
    <n v="0"/>
    <m/>
    <s v=""/>
    <n v="0"/>
    <m/>
    <n v="0"/>
  </r>
  <r>
    <n v="2"/>
    <s v="תהליכי ITG ברמת המשרד"/>
    <x v="16"/>
    <x v="16"/>
    <s v="16"/>
    <n v="30"/>
    <s v="שיוך לוחות זמנים לפרויקט"/>
    <n v="1"/>
    <x v="1"/>
    <m/>
    <n v="0"/>
    <m/>
    <s v=""/>
    <n v="0"/>
    <m/>
    <n v="0"/>
  </r>
  <r>
    <n v="2"/>
    <s v="תהליכי ITG ברמת המשרד"/>
    <x v="16"/>
    <x v="16"/>
    <s v="16"/>
    <n v="31"/>
    <s v="שיוך לוחות זמנים לדרישה"/>
    <n v="1"/>
    <x v="1"/>
    <m/>
    <n v="0"/>
    <m/>
    <s v=""/>
    <n v="0"/>
    <m/>
    <n v="0"/>
  </r>
  <r>
    <n v="2"/>
    <s v="תהליכי ITG ברמת המשרד"/>
    <x v="16"/>
    <x v="16"/>
    <s v="16"/>
    <n v="32"/>
    <s v="שיוך לוחות זמנים למשימות"/>
    <n v="1"/>
    <x v="1"/>
    <m/>
    <n v="0"/>
    <m/>
    <s v=""/>
    <n v="0"/>
    <m/>
    <n v="0"/>
  </r>
  <r>
    <n v="2"/>
    <s v="תהליכי ITG ברמת המשרד"/>
    <x v="16"/>
    <x v="16"/>
    <s v="16"/>
    <n v="33"/>
    <s v="שיוך לוחות זמנים למשאבים"/>
    <n v="2"/>
    <x v="1"/>
    <m/>
    <n v="0"/>
    <m/>
    <s v=""/>
    <n v="0"/>
    <m/>
    <n v="0"/>
  </r>
  <r>
    <n v="2"/>
    <s v="תהליכי ITG ברמת המשרד"/>
    <x v="16"/>
    <x v="16"/>
    <s v="16"/>
    <n v="34"/>
    <s v="שיוך לוחות זמנים לתקציבים"/>
    <n v="2"/>
    <x v="1"/>
    <m/>
    <n v="0"/>
    <m/>
    <s v=""/>
    <n v="0"/>
    <m/>
    <n v="0"/>
  </r>
  <r>
    <n v="2"/>
    <s v="תהליכי ITG ברמת המשרד"/>
    <x v="16"/>
    <x v="16"/>
    <s v="16"/>
    <n v="35"/>
    <s v="שיוך שינויים לדרישה"/>
    <n v="1"/>
    <x v="1"/>
    <m/>
    <n v="0"/>
    <m/>
    <s v=""/>
    <n v="0"/>
    <m/>
    <n v="0"/>
  </r>
  <r>
    <n v="2"/>
    <s v="תהליכי ITG ברמת המשרד"/>
    <x v="16"/>
    <x v="16"/>
    <s v="16"/>
    <n v="36"/>
    <s v="שיוך שינויים לפרויקט"/>
    <n v="1"/>
    <x v="1"/>
    <m/>
    <n v="0"/>
    <m/>
    <s v=""/>
    <n v="0"/>
    <m/>
    <n v="0"/>
  </r>
  <r>
    <n v="2"/>
    <s v="תהליכי ITG ברמת המשרד"/>
    <x v="16"/>
    <x v="16"/>
    <s v="16"/>
    <n v="37"/>
    <s v="שיוך סיכונים ליעדים עסקיים"/>
    <n v="2"/>
    <x v="1"/>
    <m/>
    <n v="0"/>
    <m/>
    <s v=""/>
    <n v="0"/>
    <m/>
    <n v="0"/>
  </r>
  <r>
    <n v="2"/>
    <s v="תהליכי ITG ברמת המשרד"/>
    <x v="16"/>
    <x v="16"/>
    <s v="16"/>
    <n v="38"/>
    <s v="שיוך סיכונים לפורטפוליו פרויקטים"/>
    <n v="2"/>
    <x v="1"/>
    <m/>
    <n v="0"/>
    <m/>
    <s v=""/>
    <n v="0"/>
    <m/>
    <n v="0"/>
  </r>
  <r>
    <n v="2"/>
    <s v="תהליכי ITG ברמת המשרד"/>
    <x v="16"/>
    <x v="16"/>
    <s v="16"/>
    <n v="39"/>
    <s v="שיוך סיכונים לתכניות"/>
    <n v="2"/>
    <x v="1"/>
    <m/>
    <n v="0"/>
    <m/>
    <s v=""/>
    <n v="0"/>
    <m/>
    <n v="0"/>
  </r>
  <r>
    <n v="2"/>
    <s v="תהליכי ITG ברמת המשרד"/>
    <x v="16"/>
    <x v="16"/>
    <s v="16"/>
    <n v="40"/>
    <s v="שיוך סיכונים לדרישה"/>
    <n v="1"/>
    <x v="1"/>
    <m/>
    <n v="0"/>
    <m/>
    <s v=""/>
    <n v="0"/>
    <m/>
    <n v="0"/>
  </r>
  <r>
    <n v="2"/>
    <s v="תהליכי ITG ברמת המשרד"/>
    <x v="16"/>
    <x v="16"/>
    <s v="16"/>
    <n v="41"/>
    <s v="שיוך סיכונים לפרויקט"/>
    <n v="1"/>
    <x v="1"/>
    <m/>
    <n v="0"/>
    <m/>
    <s v=""/>
    <n v="0"/>
    <m/>
    <n v="0"/>
  </r>
  <r>
    <n v="2"/>
    <s v="תהליכי ITG ברמת המשרד"/>
    <x v="16"/>
    <x v="16"/>
    <s v="16"/>
    <n v="42"/>
    <s v="שיוך סיכונים למשימות"/>
    <n v="1"/>
    <x v="1"/>
    <m/>
    <n v="0"/>
    <m/>
    <s v=""/>
    <n v="0"/>
    <m/>
    <n v="0"/>
  </r>
  <r>
    <n v="2"/>
    <s v="תהליכי ITG ברמת המשרד"/>
    <x v="16"/>
    <x v="16"/>
    <s v="16"/>
    <n v="43"/>
    <s v="שיוך סיכונים למשאבים"/>
    <n v="1"/>
    <x v="1"/>
    <m/>
    <n v="0"/>
    <m/>
    <s v=""/>
    <n v="0"/>
    <m/>
    <n v="0"/>
  </r>
  <r>
    <n v="2"/>
    <s v="תהליכי ITG ברמת המשרד"/>
    <x v="17"/>
    <x v="17"/>
    <s v="17"/>
    <n v="1"/>
    <s v="ניהול לקוחות ויחידות עסקיות שעובדות מול יחידת התקשוב של המשרד"/>
    <n v="1"/>
    <x v="1"/>
    <m/>
    <n v="0"/>
    <m/>
    <s v=""/>
    <n v="0"/>
    <m/>
    <n v="0"/>
  </r>
  <r>
    <n v="2"/>
    <s v="תהליכי ITG ברמת המשרד"/>
    <x v="17"/>
    <x v="17"/>
    <s v="17"/>
    <n v="2"/>
    <s v="ניהול כ&quot;א תקשוב - רשימה של כמות עובדים לפי סוג העסקה: עובדי מדינה ונותני שירותים ולפי סוגי תפקידים מתוך קטלוג תפקידים."/>
    <n v="0"/>
    <x v="0"/>
    <m/>
    <n v="0"/>
    <m/>
    <s v=""/>
    <n v="0"/>
    <m/>
    <n v="0"/>
  </r>
  <r>
    <n v="2"/>
    <s v="תהליכי ITG ברמת המשרד"/>
    <x v="17"/>
    <x v="17"/>
    <s v="17"/>
    <n v="3"/>
    <s v="הפקת דו&quot;ח יתרות פתיחה ברמת יחידת התקשוב - סה&quot;כ כמות עובדים לפי סוגי העסקה (עובדי מדינה, סטודנטים, נותני שירותים, מיקור חוץ) על פי התפקידים המוגדרים בקטלוג תפקידים."/>
    <n v="0"/>
    <x v="0"/>
    <m/>
    <n v="0"/>
    <m/>
    <s v=""/>
    <n v="0"/>
    <m/>
    <n v="0"/>
  </r>
  <r>
    <n v="2"/>
    <s v="תהליכי ITG ברמת המשרד"/>
    <x v="17"/>
    <x v="17"/>
    <s v="17"/>
    <n v="4"/>
    <s v="ניהול כ&quot;א תקשוב - רשימת מפורטת של עובדי היחידה - עובדים בתפקידי ליבה, עובדי מדינה, נותני שירותים עם קישור לתפקיד מתוך קטלוג תפקידים."/>
    <n v="1"/>
    <x v="1"/>
    <m/>
    <n v="0"/>
    <m/>
    <s v=""/>
    <n v="0"/>
    <m/>
    <n v="0"/>
  </r>
  <r>
    <n v="2"/>
    <s v="תהליכי ITG ברמת המשרד"/>
    <x v="17"/>
    <x v="17"/>
    <s v="17"/>
    <n v="5"/>
    <s v="קטלוג שירותים משרדי - מיפוי שירותים שיחידת התקשוב מספקת ללקוחותיה הפנימיים והחיצוניים (למשל, משרד מול היחידות העסקיות שלו, יחידות פנימיות במערכות מידע מול יחידות אחרות)."/>
    <n v="1"/>
    <x v="1"/>
    <m/>
    <n v="0"/>
    <m/>
    <s v=""/>
    <n v="0"/>
    <m/>
    <n v="0"/>
  </r>
  <r>
    <n v="2"/>
    <s v="תהליכי ITG ברמת המשרד"/>
    <x v="17"/>
    <x v="17"/>
    <n v="1"/>
    <n v="5.0999999999999996"/>
    <s v="קטלוג השירותים יכלול רשימת שירותים כולל פרטי מידע נוספים על כל שירות, כולל אפשרות לניהול עץ מוצר כלל ממשלתי ומשרדי, לפי מספרים קטלוגיים."/>
    <n v="1"/>
    <x v="1"/>
    <m/>
    <n v="0"/>
    <m/>
    <s v=""/>
    <n v="0"/>
    <m/>
    <n v="0"/>
  </r>
  <r>
    <n v="2"/>
    <s v="תהליכי ITG ברמת המשרד"/>
    <x v="17"/>
    <x v="17"/>
    <n v="1"/>
    <n v="5.2"/>
    <s v="יכולת לסווג שירותים לשלשות המייצגות בשפת המשתמש את השירות המבוקש לפי: נושא ראשי, נושא משני, פעילות."/>
    <n v="1"/>
    <x v="1"/>
    <m/>
    <n v="0"/>
    <m/>
    <s v=""/>
    <n v="0"/>
    <m/>
    <n v="0"/>
  </r>
  <r>
    <n v="2"/>
    <s v="תהליכי ITG ברמת המשרד"/>
    <x v="17"/>
    <x v="17"/>
    <n v="1"/>
    <n v="5.3"/>
    <s v="אפשרות לבדל בין שירותים ללקוחות חיצוניים של יחידת התקשוב לבין שירותים ללקוחות פנימיים._x000a_ביחידת ממשל זמין: לקוחות חיצוניים הם יחידות התקשוב הממשלתיות, ולקוחות פנימיים הם יחידות בתוך ממשל זמין._x000a_ביחידות התקשוב: לקוחות חיצוניים הם היחידות העסקיות של המשרד, ולקוחות פנימיים הם יחידות משנה בתוך יחידת התקשוב."/>
    <n v="2"/>
    <x v="1"/>
    <m/>
    <n v="0"/>
    <m/>
    <s v=""/>
    <n v="0"/>
    <m/>
    <n v="0"/>
  </r>
  <r>
    <n v="2"/>
    <s v="תהליכי ITG ברמת המשרד"/>
    <x v="17"/>
    <x v="17"/>
    <n v="1"/>
    <n v="5.4"/>
    <s v="יכולת להגדרת טופס למילוי פרטים הרלוונטיים לביצוע השירות המותאמים לצרכים הספציפיים של משרד."/>
    <n v="2"/>
    <x v="1"/>
    <m/>
    <n v="0"/>
    <m/>
    <s v=""/>
    <n v="0"/>
    <m/>
    <n v="0"/>
  </r>
  <r>
    <n v="2"/>
    <s v="תהליכי ITG ברמת המשרד"/>
    <x v="17"/>
    <x v="17"/>
    <n v="1"/>
    <n v="5.5"/>
    <s v="יכולת להגדרת תבניות (שבלונות) של מסמכים נלווים שנדרש לצרף לדרישה לקבלת השירות."/>
    <n v="2"/>
    <x v="1"/>
    <m/>
    <n v="0"/>
    <m/>
    <s v=""/>
    <n v="0"/>
    <m/>
    <n v="0"/>
  </r>
  <r>
    <n v="2"/>
    <s v="תהליכי ITG ברמת המשרד"/>
    <x v="17"/>
    <x v="17"/>
    <n v="1"/>
    <n v="5.6"/>
    <s v="יכולת להגדרת רשימת תיוג (Check list) של משימות לביצוע (כרשימת משימות או כגאנט לפי הצורך)."/>
    <n v="2"/>
    <x v="1"/>
    <m/>
    <n v="0"/>
    <m/>
    <s v=""/>
    <n v="0"/>
    <m/>
    <n v="0"/>
  </r>
  <r>
    <n v="2"/>
    <s v="תהליכי ITG ברמת המשרד"/>
    <x v="17"/>
    <x v="17"/>
    <n v="1"/>
    <n v="5.7"/>
    <s v="יכולת הגדרת הסכמי רמת שירות (SLA) במונחים של ימי עבודה ושעות עבודה, כולל חיווי על חריגה מה-SLA."/>
    <n v="2"/>
    <x v="1"/>
    <m/>
    <n v="0"/>
    <m/>
    <s v=""/>
    <n v="0"/>
    <m/>
    <n v="0"/>
  </r>
  <r>
    <n v="2"/>
    <s v="תהליכי ITG ברמת המשרד"/>
    <x v="17"/>
    <x v="17"/>
    <s v="17"/>
    <n v="6"/>
    <s v="מיפוי מערכות שבשימוש המשרד."/>
    <n v="1"/>
    <x v="1"/>
    <m/>
    <n v="0"/>
    <m/>
    <s v=""/>
    <n v="0"/>
    <m/>
    <n v="0"/>
  </r>
  <r>
    <n v="2"/>
    <s v="תהליכי ITG ברמת המשרד"/>
    <x v="17"/>
    <x v="17"/>
    <s v="17"/>
    <n v="7"/>
    <s v="מיפוי ספקים ויועצים איתם עובדת יחידת התקשוב."/>
    <n v="1"/>
    <x v="1"/>
    <m/>
    <n v="0"/>
    <m/>
    <s v=""/>
    <n v="0"/>
    <m/>
    <n v="0"/>
  </r>
  <r>
    <n v="2"/>
    <s v="תהליכי ITG ברמת המשרד"/>
    <x v="18"/>
    <x v="18"/>
    <s v="18"/>
    <n v="1"/>
    <s v="יישום טפסים עם שדות מותאמים (כל סוגי השדות כולל רשימות ערכים, אינדיקציות כן/לא, תיקוף/אימות (Validation) ברמת הטופס וברמת המערכת על בסיס פרמטרים מערכתיים)."/>
    <n v="1"/>
    <x v="1"/>
    <m/>
    <n v="0"/>
    <m/>
    <s v=""/>
    <n v="0"/>
    <m/>
    <n v="0"/>
  </r>
  <r>
    <n v="2"/>
    <s v="תהליכי ITG ברמת המשרד"/>
    <x v="18"/>
    <x v="18"/>
    <s v="18"/>
    <n v="2"/>
    <s v="יישום תהליכים עסקיים תוך שימוש ב- WF כולל יכולת הגדרת חוקים עבור אישורים של גורמים שונים."/>
    <n v="1"/>
    <x v="1"/>
    <m/>
    <n v="0"/>
    <m/>
    <s v=""/>
    <n v="0"/>
    <m/>
    <n v="0"/>
  </r>
  <r>
    <n v="2"/>
    <s v="תהליכי ITG ברמת המשרד"/>
    <x v="18"/>
    <x v="18"/>
    <s v="18"/>
    <s v="3"/>
    <s v="קבלת התראות על חריגה בתהליך"/>
    <n v="1"/>
    <x v="1"/>
    <m/>
    <n v="0"/>
    <m/>
    <s v=""/>
    <n v="0"/>
    <m/>
    <n v="0"/>
  </r>
  <r>
    <n v="2"/>
    <s v="תהליכי ITG ברמת המשרד"/>
    <x v="18"/>
    <x v="18"/>
    <s v="18"/>
    <s v="4"/>
    <s v="שליחת משימות לדוא&quot;ל"/>
    <n v="1"/>
    <x v="1"/>
    <m/>
    <n v="0"/>
    <m/>
    <s v=""/>
    <n v="0"/>
    <m/>
    <n v="0"/>
  </r>
  <r>
    <n v="2"/>
    <s v="תהליכי ITG ברמת המשרד"/>
    <x v="18"/>
    <x v="18"/>
    <s v="18"/>
    <s v="5"/>
    <s v="תמיכה במגוון של כלים כמקובל בעולם הזרימה של תהליכים, כגון:_x000a_1. טיפול בנקודות החלטה (If-Then-Else), בחירה מרובה (Select If, Case) וכו'._x000a_2. יצירה של לולאות (Loops), כולל תנאים לכניסה וליציאה._x000a_3. ניהול של משתנים לוגיים (Logical Operators -- And, Or, Not, etc)._x000a_4. הגדרה של תנאי התחלה ושל תנאי סיום."/>
    <n v="1"/>
    <x v="1"/>
    <m/>
    <n v="0"/>
    <m/>
    <s v=""/>
    <n v="0"/>
    <m/>
    <n v="0"/>
  </r>
  <r>
    <n v="2"/>
    <s v="תהליכי ITG ברמת המשרד"/>
    <x v="18"/>
    <x v="18"/>
    <s v="18"/>
    <s v="6"/>
    <s v="דוגמאות לתהליכים:_x000a_1. דרישה להקמת כספת_x000a_2. דרישת CAB - ניהול תהליך דרישה לשינוי בייצור_x000a_3. דרישת ECAB - ניהול תהליך דרישה לשינוי דחוף בייצור_x000a_4. דרישה להקמת שרת"/>
    <n v="1"/>
    <x v="1"/>
    <m/>
    <n v="0"/>
    <m/>
    <s v=""/>
    <n v="0"/>
    <m/>
    <n v="0"/>
  </r>
  <r>
    <n v="2"/>
    <s v="תהליכי ITG ברמת המשרד"/>
    <x v="19"/>
    <x v="19"/>
    <s v="19"/>
    <n v="1"/>
    <s v="יכולת של לקוחות להכנס לסביבה ייעודית של יחידת התקשוב על פי הרשאות גישה ולראות את רשימת השירותים שניתן לקבל מיחידת התקשוב (&quot;קטלוג שירותים&quot;)."/>
    <n v="1"/>
    <x v="1"/>
    <m/>
    <n v="0"/>
    <m/>
    <s v=""/>
    <n v="0"/>
    <m/>
    <n v="0"/>
  </r>
  <r>
    <n v="2"/>
    <s v="תהליכי ITG ברמת המשרד"/>
    <x v="19"/>
    <x v="19"/>
    <s v="19"/>
    <n v="2"/>
    <s v="יכולת של לקוחות למלא טופס דרישה, לצרף לו מסמכים נלווים, לאשרו מול רפרנט עיסקי ולנתבו להמשך טיפול (בהתאם למוגדר בניהול דרישות)."/>
    <n v="1"/>
    <x v="1"/>
    <m/>
    <n v="0"/>
    <m/>
    <s v=""/>
    <n v="0"/>
    <m/>
    <n v="0"/>
  </r>
  <r>
    <n v="2"/>
    <s v="תהליכי ITG ברמת המשרד"/>
    <x v="19"/>
    <x v="19"/>
    <s v="19"/>
    <n v="3"/>
    <s v="יכולת של לקוחות לצפות ברשימת הדרישות שלהם ובסטטוס הטיפול של כל דרישה ופרמטרים נוספים."/>
    <n v="1"/>
    <x v="1"/>
    <m/>
    <n v="0"/>
    <m/>
    <s v=""/>
    <n v="0"/>
    <m/>
    <n v="0"/>
  </r>
  <r>
    <n v="2"/>
    <s v="תהליכי ITG ברמת המשרד"/>
    <x v="20"/>
    <x v="20"/>
    <s v="20"/>
    <n v="1"/>
    <s v="יכולת של עובד להכנס לסביבה ייעודית של יחידת התקשוב על פי הרשאות גישה בו יראה את כלל המשימות המוקצות לו כולל המקור אליו הן משויכות (פרויקט, דרישה וכדומה)."/>
    <n v="1"/>
    <x v="1"/>
    <m/>
    <n v="0"/>
    <m/>
    <s v=""/>
    <n v="0"/>
    <m/>
    <n v="0"/>
  </r>
  <r>
    <n v="2"/>
    <s v="תהליכי ITG ברמת המשרד"/>
    <x v="20"/>
    <x v="20"/>
    <s v="20"/>
    <n v="2"/>
    <s v="יכולת הצגת פילוח המשימות ברמת העובד לפי סווגים שונים (לדוגמא: סטטוס, שלב במחזור חיים וכו')"/>
    <n v="1"/>
    <x v="1"/>
    <m/>
    <n v="0"/>
    <m/>
    <s v=""/>
    <n v="0"/>
    <m/>
    <n v="0"/>
  </r>
  <r>
    <n v="2"/>
    <s v="תהליכי ITG ברמת המשרד"/>
    <x v="20"/>
    <x v="20"/>
    <s v="20"/>
    <n v="3"/>
    <s v="יכולת של עובד לדווח סטטוס ביצוע על המשימות המוקצות לו."/>
    <n v="1"/>
    <x v="1"/>
    <m/>
    <n v="0"/>
    <m/>
    <s v=""/>
    <n v="0"/>
    <m/>
    <n v="0"/>
  </r>
  <r>
    <n v="3"/>
    <s v="תהליכים בין מטה הרשות למשרדים"/>
    <x v="21"/>
    <x v="21"/>
    <n v="1"/>
    <n v="1"/>
    <s v="טעינת נתוני תכנית עבודה שנתית של יחידת התקשוב בפורמט המתאים לטעינה למערכת, עבור יחידות שלא מנהלות תכנית עבודה במערכת."/>
    <n v="0"/>
    <x v="0"/>
    <m/>
    <n v="0"/>
    <m/>
    <s v=""/>
    <n v="0"/>
    <m/>
    <n v="0"/>
  </r>
  <r>
    <n v="3"/>
    <s v="תהליכים בין מטה הרשות למשרדים"/>
    <x v="21"/>
    <x v="21"/>
    <n v="1"/>
    <n v="2"/>
    <s v="ניהול תהליך אישור תכנית עבודה שנתית, עבור יחידות שמנהלות את תכנית העבודה שלהן במערכת ועדכון המידע המאושר לבסיס הנתונים המרכז את כלל תוכניות העבודה."/>
    <n v="0"/>
    <x v="0"/>
    <m/>
    <n v="0"/>
    <m/>
    <s v=""/>
    <n v="0"/>
    <m/>
    <n v="0"/>
  </r>
  <r>
    <n v="3"/>
    <s v="תהליכים בין מטה הרשות למשרדים"/>
    <x v="21"/>
    <x v="21"/>
    <n v="1"/>
    <n v="3"/>
    <s v="ריכוז בתחילת השנה של נתוני כ&quot;א של כלל יחידות התקשוב הממשלתיות בפורמט מובנה מראש במערכת."/>
    <n v="0"/>
    <x v="0"/>
    <m/>
    <n v="0"/>
    <m/>
    <s v=""/>
    <n v="0"/>
    <m/>
    <n v="0"/>
  </r>
  <r>
    <n v="3"/>
    <s v="תהליכים בין מטה הרשות למשרדים"/>
    <x v="21"/>
    <x v="21"/>
    <n v="1"/>
    <n v="4"/>
    <s v="כחלק מניהול התהליך המערכת תאתחל עבור כל יחידה תקשוב ממשלתית את נתוני יתרות הפתיחה על פי נתוני יתרות הפתיחה של שנה שעברה והגורם הרלוונטי בכל יחידת תקשוב יוכל לעדכן את הנתונים בהתאם לצורך."/>
    <n v="0"/>
    <x v="0"/>
    <m/>
    <n v="0"/>
    <m/>
    <s v=""/>
    <n v="0"/>
    <m/>
    <n v="0"/>
  </r>
  <r>
    <n v="3"/>
    <s v="תהליכים בין מטה הרשות למשרדים"/>
    <x v="21"/>
    <x v="21"/>
    <n v="1"/>
    <n v="5"/>
    <s v="ריכוז בתחילת השנה של נתוני היקף פעילות כספי בפורמט המתאים לטעינה למערכת, עבור יחידות שלא מנהלות תקציב במערכת."/>
    <n v="0"/>
    <x v="0"/>
    <m/>
    <n v="0"/>
    <m/>
    <s v=""/>
    <n v="0"/>
    <m/>
    <n v="0"/>
  </r>
  <r>
    <n v="3"/>
    <s v="תהליכים בין מטה הרשות למשרדים"/>
    <x v="21"/>
    <x v="21"/>
    <n v="1"/>
    <n v="6"/>
    <s v="ניהול תהליך אישור היקף פעילות כספי, עבור יחידות שמנהלות תקציב במערכת."/>
    <n v="0"/>
    <x v="0"/>
    <m/>
    <n v="0"/>
    <m/>
    <s v=""/>
    <n v="0"/>
    <m/>
    <n v="0"/>
  </r>
  <r>
    <n v="3"/>
    <s v="תהליכים בין מטה הרשות למשרדים"/>
    <x v="21"/>
    <x v="21"/>
    <n v="1"/>
    <n v="7"/>
    <s v="יכולת בקרה על התקדמות ושלימות הדווח השנתי של כלל יחידת תקשוב כולל לוח מחוונים (Dashboard) להצגת סטטוס הדווח."/>
    <n v="0"/>
    <x v="0"/>
    <m/>
    <n v="0"/>
    <m/>
    <s v=""/>
    <n v="0"/>
    <m/>
    <n v="0"/>
  </r>
  <r>
    <n v="3"/>
    <s v="תהליכים בין מטה הרשות למשרדים"/>
    <x v="22"/>
    <x v="22"/>
    <n v="2"/>
    <n v="1"/>
    <s v="המערכת נדרשת לתמוך בתהליך קבלת פנייה על בסיס תבנית שתוגדר מראש._x000a_הגורם הדורש (בד&quot;כ מנמ&quot;ר יחידת התקשוב), יכנס לסביבת הגישה ללקוחות של הרשות, יבחר את השירות של &quot;בקשה לחריגה מהיקף נותני שירותים&quot;, ויקבל טופס פנייה למילוי."/>
    <n v="0"/>
    <x v="0"/>
    <m/>
    <n v="0"/>
    <m/>
    <s v=""/>
    <n v="0"/>
    <m/>
    <n v="0"/>
  </r>
  <r>
    <n v="3"/>
    <s v="תהליכים בין מטה הרשות למשרדים"/>
    <x v="22"/>
    <x v="22"/>
    <n v="2"/>
    <n v="2"/>
    <s v="הבקשות יגיעו לאחראי תהליך היקף נותני שירותים בתהליך WF."/>
    <n v="0"/>
    <x v="0"/>
    <m/>
    <n v="0"/>
    <m/>
    <s v=""/>
    <n v="0"/>
    <m/>
    <n v="0"/>
  </r>
  <r>
    <n v="3"/>
    <s v="תהליכים בין מטה הרשות למשרדים"/>
    <x v="22"/>
    <x v="22"/>
    <n v="2"/>
    <n v="3"/>
    <s v="יכולת לשמירת מסמך פרוטוקול סיכום החלטת הוועדה אשר יוכן ע&quot;י האחראי של התהליך על בסיס תבנית שתוגדר מראש."/>
    <n v="0"/>
    <x v="0"/>
    <m/>
    <n v="0"/>
    <m/>
    <s v=""/>
    <n v="0"/>
    <m/>
    <n v="0"/>
  </r>
  <r>
    <n v="3"/>
    <s v="תהליכים בין מטה הרשות למשרדים"/>
    <x v="22"/>
    <x v="22"/>
    <n v="2"/>
    <n v="4"/>
    <s v="יכולת לניהול סטטוס הפנייה מקבלתה ועד לכניסה לתוקף של פרוטוקול החלטת הוועדה."/>
    <n v="0"/>
    <x v="0"/>
    <m/>
    <n v="0"/>
    <m/>
    <s v=""/>
    <n v="0"/>
    <m/>
    <n v="0"/>
  </r>
  <r>
    <n v="3"/>
    <s v="תהליכים בין מטה הרשות למשרדים"/>
    <x v="22"/>
    <x v="22"/>
    <n v="2"/>
    <n v="5"/>
    <s v="יכולת שמירת הפרוטוקול בפורמט PDF."/>
    <n v="0"/>
    <x v="0"/>
    <m/>
    <n v="0"/>
    <m/>
    <s v=""/>
    <n v="0"/>
    <m/>
    <n v="0"/>
  </r>
  <r>
    <n v="3"/>
    <s v="תהליכים בין מטה הרשות למשרדים"/>
    <x v="22"/>
    <x v="22"/>
    <n v="2"/>
    <n v="6"/>
    <s v="יכולת בקרה של אחראי התהליך על כלל הפניות : ניהול אינדקס הפניות עם כל ה- METADATA ברמת פנייה, כולל סטטוס הפנייה + לוח מחוונים (Dashboard) על סטטוס הפניות."/>
    <n v="0"/>
    <x v="0"/>
    <m/>
    <n v="0"/>
    <m/>
    <s v=""/>
    <n v="0"/>
    <m/>
    <n v="0"/>
  </r>
  <r>
    <n v="3"/>
    <s v="תהליכים בין מטה הרשות למשרדים"/>
    <x v="23"/>
    <x v="23"/>
    <n v="3"/>
    <n v="1"/>
    <s v="המערכת נדרשת לתמוך בתהליך קבלת פנייה על בסיס תבנית שתוגדר מראש._x000a_הגורם הדורש (בד&quot;כ מנמ&quot;ר יחידת התקשוב), יכנס לסביבת הגישה ללקוחות של רשות התקשוב הממשלתי, יבחר את השירות של &quot;חוות דעת ראש רשות התקשוב&quot;, ויקבל טופס פנייה למילוי."/>
    <n v="0"/>
    <x v="0"/>
    <m/>
    <n v="0"/>
    <m/>
    <s v=""/>
    <n v="0"/>
    <m/>
    <n v="0"/>
  </r>
  <r>
    <n v="3"/>
    <s v="תהליכים בין מטה הרשות למשרדים"/>
    <x v="23"/>
    <x v="23"/>
    <n v="3"/>
    <n v="2"/>
    <s v="הפניות יגיעו לאחראי תהליך חוות דעת ראש רשות התקשוב הממשלתי בתהליך WF."/>
    <n v="0"/>
    <x v="0"/>
    <m/>
    <n v="0"/>
    <m/>
    <s v=""/>
    <n v="0"/>
    <m/>
    <n v="0"/>
  </r>
  <r>
    <n v="3"/>
    <s v="תהליכים בין מטה הרשות למשרדים"/>
    <x v="23"/>
    <x v="23"/>
    <n v="3"/>
    <n v="3"/>
    <s v="התנהלות התהליך בדומה לניהול נושא היקף נותני שירותים."/>
    <n v="0"/>
    <x v="0"/>
    <m/>
    <n v="0"/>
    <m/>
    <s v=""/>
    <n v="0"/>
    <m/>
    <n v="0"/>
  </r>
  <r>
    <n v="3"/>
    <s v="תהליכים בין מטה הרשות למשרדים"/>
    <x v="24"/>
    <x v="24"/>
    <n v="4"/>
    <n v="1"/>
    <s v="תמיכה בתהליכי שיקוף מצב בקרה רבעוניים מתוך נתוני המערכת - על מגוון מידעים כמו: כ&quot;א, תקציב, תכנית עבודה וכו'._x000a_"/>
    <n v="0"/>
    <x v="0"/>
    <m/>
    <n v="0"/>
    <m/>
    <s v=""/>
    <n v="0"/>
    <m/>
    <n v="0"/>
  </r>
  <r>
    <n v="3"/>
    <s v="תהליכים בין מטה הרשות למשרדים"/>
    <x v="24"/>
    <x v="24"/>
    <n v="4"/>
    <n v="2"/>
    <s v="אפשרות להגדרת תהליך של הפקת &quot;תמונת מצב - טיוטה&quot; למשל, על בסיס העתקת תמונת מצב של סוף רבעון קודם, עם יכולת לבצע תיקונים ברמת המשרד ולאשר את סיום העדכון._x000a_"/>
    <n v="0"/>
    <x v="0"/>
    <m/>
    <n v="0"/>
    <m/>
    <s v=""/>
    <n v="0"/>
    <m/>
    <n v="0"/>
  </r>
  <r>
    <n v="3"/>
    <s v="תהליכים בין מטה הרשות למשרדים"/>
    <x v="24"/>
    <x v="24"/>
    <n v="4"/>
    <n v="3"/>
    <s v="יכולת לשליחת תזכורות לגורם אחראי ביחידות תקשוב שאינן עובדות במערכת ותמיכה בהזרמת המידע בממשק."/>
    <n v="0"/>
    <x v="0"/>
    <m/>
    <n v="0"/>
    <m/>
    <s v=""/>
    <n v="0"/>
    <m/>
    <n v="0"/>
  </r>
  <r>
    <n v="4"/>
    <s v="ממשקים"/>
    <x v="25"/>
    <x v="25"/>
    <n v="1"/>
    <n v="1"/>
    <s v="המערכת תספק פורמט אחיד להעברת המידע הכולל שדות חובה וכמו כן שדות אופציונאליים למילוי. "/>
    <n v="0"/>
    <x v="0"/>
    <m/>
    <n v="0"/>
    <m/>
    <s v=""/>
    <n v="0"/>
    <m/>
    <n v="0"/>
  </r>
  <r>
    <n v="4"/>
    <s v="ממשקים"/>
    <x v="25"/>
    <x v="25"/>
    <n v="1"/>
    <n v="2"/>
    <s v="יוגדרו תנאים בכדי שהממשק יעבוד ותהליך הטעינה יאכוף את התנאים הללו._x000a_הממשק יתריע על נתוני חובה חסרים, ובמידה ויש כאילו לא יקלוט את כל הקובץ, ויידרש לתקן את הנתונים לפני ניסיון טעינה נוסף."/>
    <n v="0"/>
    <x v="0"/>
    <m/>
    <n v="0"/>
    <m/>
    <s v=""/>
    <n v="0"/>
    <m/>
    <n v="0"/>
  </r>
  <r>
    <n v="4"/>
    <s v="ממשקים"/>
    <x v="25"/>
    <x v="25"/>
    <n v="1"/>
    <n v="3"/>
    <s v="הממשק יקלוט את הנתונים למערכת תוך מיפויים לטבלאות המערכת הרלוונטיות."/>
    <n v="0"/>
    <x v="0"/>
    <m/>
    <n v="0"/>
    <m/>
    <s v=""/>
    <n v="0"/>
    <m/>
    <n v="0"/>
  </r>
  <r>
    <n v="4"/>
    <s v="ממשקים"/>
    <x v="25"/>
    <x v="25"/>
    <n v="1"/>
    <n v="4"/>
    <s v="לאחר הקליטה ניתן יהיה להשלים נתונים שלא היו נתוני חובה בתוך המערכת לפי הצורך."/>
    <n v="0"/>
    <x v="0"/>
    <m/>
    <n v="0"/>
    <m/>
    <s v=""/>
    <n v="0"/>
    <m/>
    <n v="0"/>
  </r>
  <r>
    <n v="4"/>
    <s v="ממשקים"/>
    <x v="26"/>
    <x v="26"/>
    <n v="2"/>
    <n v="1"/>
    <s v="ממשק לקליטת נתונים מסוכמים מיחידות תקשוב שאינן משתמשות במערכת בנושא תכנית עבודה שנתית"/>
    <n v="0"/>
    <x v="0"/>
    <m/>
    <n v="0"/>
    <m/>
    <s v=""/>
    <n v="0"/>
    <m/>
    <n v="0"/>
  </r>
  <r>
    <n v="4"/>
    <s v="ממשקים"/>
    <x v="26"/>
    <x v="26"/>
    <n v="2"/>
    <n v="2"/>
    <s v="ממשק לקליטת נתונים מסוכמים מיחידות תקשוב שאינן משתמשות במערכת בנושא תקציב"/>
    <n v="0"/>
    <x v="0"/>
    <m/>
    <n v="0"/>
    <m/>
    <s v=""/>
    <n v="0"/>
    <m/>
    <n v="0"/>
  </r>
  <r>
    <n v="4"/>
    <s v="ממשקים"/>
    <x v="26"/>
    <x v="26"/>
    <n v="2"/>
    <n v="3"/>
    <s v="ממשק לקליטת נתונים מיחידות תקשוב על מדדי תקשוב - כ 3-7 מדדים עליהם יוסכם."/>
    <n v="0"/>
    <x v="1"/>
    <m/>
    <n v="0"/>
    <m/>
    <s v=""/>
    <n v="0"/>
    <m/>
    <n v="0"/>
  </r>
  <r>
    <n v="4"/>
    <s v="ממשקים"/>
    <x v="26"/>
    <x v="26"/>
    <n v="2"/>
    <n v="4"/>
    <s v="טעינת קובץ עם פרטי כוח אדם במבנה מוגדר."/>
    <n v="0"/>
    <x v="0"/>
    <m/>
    <n v="0"/>
    <m/>
    <s v=""/>
    <n v="0"/>
    <m/>
    <n v="0"/>
  </r>
  <r>
    <n v="4"/>
    <s v="ממשקים"/>
    <x v="27"/>
    <x v="27"/>
    <n v="3"/>
    <n v="1"/>
    <s v="ממשק לטעינת יעדים ומטרות ברמת המשרד מתמ&quot;ר._x000a_"/>
    <n v="0"/>
    <x v="0"/>
    <m/>
    <n v="0"/>
    <m/>
    <s v=""/>
    <n v="0"/>
    <m/>
    <n v="0"/>
  </r>
  <r>
    <n v="4"/>
    <s v="ממשקים"/>
    <x v="27"/>
    <x v="27"/>
    <n v="3"/>
    <n v="2"/>
    <s v="ממשק לטעינת משימות שהוגדרו בתכנית העבודה של המשרד בתמ&quot;ר למערכת._x000a_"/>
    <n v="0"/>
    <x v="0"/>
    <m/>
    <n v="0"/>
    <m/>
    <s v=""/>
    <n v="0"/>
    <m/>
    <n v="0"/>
  </r>
  <r>
    <n v="4"/>
    <s v="ממשקים"/>
    <x v="27"/>
    <x v="27"/>
    <n v="3"/>
    <n v="3"/>
    <s v="הקשר בין תמר לתכנית העבודה בתקשוב צריך להיות גמיש לגמרי, ונתון לשיקול דעתו של כל ארגון בנפרד._x000a_א. תמיכה בארגונים שמשתמשים בתמ&quot;ר ומשתמשים באופן מלא ב- ITGaaS - תמיכה במיפוי בין משימות בתמ&quot;ר לדרישות / פרויקטים בתכנית עבודה שנתית במערכת._x000a_ב. תמיכה בארגונים שמשתמשים בתמ&quot;ר ולא משתמשים באופן מלא ב- ITGaaS - תמיכה ברמה דווח תכנית עבודה שנתית לרשות התקשוב הממשלתי."/>
    <n v="1"/>
    <x v="1"/>
    <m/>
    <n v="0"/>
    <m/>
    <s v=""/>
    <n v="0"/>
    <m/>
    <n v="0"/>
  </r>
  <r>
    <n v="4"/>
    <s v="ממשקים"/>
    <x v="27"/>
    <x v="27"/>
    <n v="3"/>
    <n v="4"/>
    <s v="היחס בין תכנית העבודה המנוהלת בתמ&quot;ר לבין תכנית העבודה IT יכול להיות רבים לרבים היינו:_x000a_• משימה אחת מתמ&quot;ר יכולה להיות קשורה לפרויקט אחד או יותר בתכנית העבודה של IT._x000a_• מספר משימות מתמ&quot;ר יכולים להיות קשורים יחד לפרויקט אחד בתכנית העבודה של IT._x000a_• יתאפשר לנהל משימות בתמ&quot;ר ללא משימות בתכנית עבודה ב- IT ולהיפך._x000a_"/>
    <n v="1"/>
    <x v="1"/>
    <m/>
    <n v="0"/>
    <m/>
    <s v=""/>
    <n v="0"/>
    <m/>
    <n v="0"/>
  </r>
  <r>
    <n v="4"/>
    <s v="ממשקים"/>
    <x v="27"/>
    <x v="27"/>
    <n v="3"/>
    <n v="5"/>
    <s v="ממשק לעדכון סטטוס משימות בתמ&quot;ר עבור משימות ששויכו לדרישות / פרויקטים מתוך סטטוס הדרישות / פרויקטים המקושרים אליה."/>
    <n v="1"/>
    <x v="1"/>
    <m/>
    <n v="0"/>
    <m/>
    <s v=""/>
    <n v="0"/>
    <m/>
    <n v="0"/>
  </r>
  <r>
    <n v="4"/>
    <s v="ממשקים"/>
    <x v="27"/>
    <x v="27"/>
    <n v="3"/>
    <n v="6"/>
    <s v="מיפוי ויישום ממשקים נוספים לתמ&quot;ר בתוך שנת התקציב ואחרי שנת התקציב - על פי אפיון מפורט"/>
    <n v="1"/>
    <x v="1"/>
    <m/>
    <n v="0"/>
    <m/>
    <s v=""/>
    <n v="0"/>
    <m/>
    <n v="0"/>
  </r>
  <r>
    <n v="4"/>
    <s v="ממשקים"/>
    <x v="28"/>
    <x v="28"/>
    <n v="4"/>
    <n v="1"/>
    <s v="ממשק למערכת ניהול מסמכים סע&quot;ר - סביבת עבודה רוחבית (Documentum) - יכולת קישור מהמערכת למסמכים המתוייקים בסע&quot;ר._x000a_א. יכולת התממשקות מול דוקומנטום באמצעות Web Service._x000a_ב. יכולת שמירת קישור לקובץ במערכת ניהול המסמכים._x000a_ג. יכולת מעבר למערכת הדוקומנטום באמצעות לינק מתוך המערכת."/>
    <n v="0"/>
    <x v="0"/>
    <m/>
    <n v="0"/>
    <m/>
    <s v=""/>
    <n v="0"/>
    <m/>
    <n v="0"/>
  </r>
  <r>
    <n v="4"/>
    <s v="ממשקים"/>
    <x v="28"/>
    <x v="28"/>
    <n v="4"/>
    <n v="2"/>
    <s v="ממשק ל- SAP-GRC - ניהול סיכונים"/>
    <n v="0"/>
    <x v="1"/>
    <m/>
    <n v="0"/>
    <m/>
    <s v=""/>
    <n v="0"/>
    <m/>
    <n v="0"/>
  </r>
  <r>
    <n v="4"/>
    <s v="ממשקים"/>
    <x v="29"/>
    <x v="29"/>
    <n v="5"/>
    <n v="1"/>
    <s v="ממשק ל- TFS (ניהול הפיתוח / ניהול מהדורות)_x000a_ממשק לקליטת נתוני ביצוע ושעות של עובדים ממערכת ה- TFS למערכת ITGaaS. _x000a_המערכת תאפשר קליטה ועדכון של פעילויות בפרויקט על סמך נתונים שדווחו ב- TFS וכן תאפשר לפתוח משימות ב- TFS על סמך פעילויות שהוגדרו במערכת."/>
    <n v="2"/>
    <x v="1"/>
    <m/>
    <n v="0"/>
    <m/>
    <s v=""/>
    <n v="0"/>
    <m/>
    <n v="0"/>
  </r>
  <r>
    <n v="4"/>
    <s v="ממשקים"/>
    <x v="29"/>
    <x v="29"/>
    <n v="5"/>
    <n v="2"/>
    <s v="ממשקים למערכת CRM (לדוגמא: מערכת המבוססת CRM Dynamics, המנהלת קטלוג שירותים של יחידת התקשוב ובקשות מלקוחות יחידת התקשוב לקבלת שירות)._x000a_ממשק מ- CRM למערכת - לקליטת פרטי דרישה ופתיחת דרישה מקושרת במערכת._x000a_ממשק מהמערכת ל- CRM - לעדכון סטטוס הדרישה ב- CRM בהתאם לסטטוס הדרישה במערכת."/>
    <n v="3"/>
    <x v="2"/>
    <m/>
    <n v="0"/>
    <m/>
    <s v=""/>
    <n v="0"/>
    <m/>
    <n v="0"/>
  </r>
  <r>
    <n v="4"/>
    <s v="ממשקים"/>
    <x v="29"/>
    <x v="29"/>
    <n v="5"/>
    <n v="3"/>
    <s v="ממשקים למערכת ITSM בה מנוהלים תהליכי Service Desk (דגש על Incident Management, Problem Management)._x000a_ממשק מ- ITSM למערכת - לקליטת פרטי תקלה / אירוע / בעייה ופתיחת דרישה מקושרת במערכת._x000a_ממשק מהמערכת ל- ITSM - לעדכון סטטוס ב- ITSM בהתאם לסטטוס הדרישה במערכת."/>
    <n v="3"/>
    <x v="2"/>
    <m/>
    <n v="0"/>
    <m/>
    <s v=""/>
    <n v="0"/>
    <m/>
    <n v="0"/>
  </r>
  <r>
    <n v="4"/>
    <s v="ממשקים"/>
    <x v="29"/>
    <x v="29"/>
    <n v="5"/>
    <n v="4"/>
    <s v="ממשק למערכת נוכחות - עבור דיווח ביצוע ברמת העובד_x000a_יישום דווח שעות ברמת העובד בהלימה לדווח שעון נוכחות"/>
    <n v="3"/>
    <x v="2"/>
    <m/>
    <n v="0"/>
    <m/>
    <s v=""/>
    <n v="0"/>
    <m/>
    <n v="0"/>
  </r>
  <r>
    <n v="4"/>
    <s v="ממשקים"/>
    <x v="29"/>
    <x v="29"/>
    <n v="5"/>
    <n v="5"/>
    <s v="יכולת ניהול קישורים למערכות ניהול מסמכים מקומיות (למשל, מול ShareDocs)"/>
    <n v="1"/>
    <x v="0"/>
    <m/>
    <n v="0"/>
    <m/>
    <s v=""/>
    <n v="0"/>
    <m/>
    <n v="0"/>
  </r>
  <r>
    <n v="4"/>
    <s v="ממשקים"/>
    <x v="30"/>
    <x v="30"/>
    <n v="6"/>
    <n v="1"/>
    <s v="אפשרות להוספת קישורים מהמערכת למידע חיצוני למערכת."/>
    <n v="0"/>
    <x v="0"/>
    <m/>
    <n v="0"/>
    <m/>
    <s v=""/>
    <n v="0"/>
    <m/>
    <n v="0"/>
  </r>
  <r>
    <n v="4"/>
    <s v="ממשקים"/>
    <x v="30"/>
    <x v="30"/>
    <n v="6"/>
    <n v="2"/>
    <s v="אפשרות לגישה למידע במערכת ע&quot;י מערכות חיצוניות (למשל, פורטל ניהול ידע)."/>
    <n v="0"/>
    <x v="0"/>
    <m/>
    <n v="0"/>
    <m/>
    <s v=""/>
    <n v="0"/>
    <m/>
    <n v="0"/>
  </r>
  <r>
    <n v="4"/>
    <s v="ממשקים"/>
    <x v="30"/>
    <x v="30"/>
    <n v="6"/>
    <n v="3"/>
    <s v="ייבוא וייצוא נתונים באמצעות XML.  כגון: פרטי פרויקט, כמו סטטוס ותקציבים."/>
    <n v="0"/>
    <x v="0"/>
    <m/>
    <n v="0"/>
    <m/>
    <s v=""/>
    <n v="0"/>
    <m/>
    <n v="0"/>
  </r>
  <r>
    <n v="4"/>
    <s v="ממשקים"/>
    <x v="30"/>
    <x v="30"/>
    <n v="6"/>
    <n v="4"/>
    <s v="ייבוא וייצוא נתונים באמצעות Microsoft Office Excel."/>
    <n v="0"/>
    <x v="0"/>
    <m/>
    <n v="0"/>
    <m/>
    <s v=""/>
    <n v="0"/>
    <m/>
    <n v="0"/>
  </r>
  <r>
    <n v="4"/>
    <s v="ממשקים"/>
    <x v="30"/>
    <x v="30"/>
    <n v="6"/>
    <n v="5"/>
    <s v="יכולת התממשקות דו כוונית מול MS Project - יכולת ייבוא ויכולת ייצוא. כולל יבוא תכנית עבודה של פרויקט (כגון: פרטי פרויקט, לוחות זמנים, משאבים), אשר הוכנה על ידי משאב חיצוני. "/>
    <n v="1"/>
    <x v="0"/>
    <m/>
    <n v="0"/>
    <m/>
    <s v=""/>
    <n v="0"/>
    <m/>
    <n v="0"/>
  </r>
  <r>
    <n v="4"/>
    <s v="ממשקים"/>
    <x v="30"/>
    <x v="30"/>
    <n v="6"/>
    <n v="6"/>
    <s v="יכולת עבודה דו כוונית מול MS Project Server."/>
    <n v="1"/>
    <x v="0"/>
    <m/>
    <n v="0"/>
    <m/>
    <s v=""/>
    <n v="0"/>
    <m/>
    <n v="0"/>
  </r>
  <r>
    <n v="4"/>
    <s v="ממשקים"/>
    <x v="30"/>
    <x v="30"/>
    <n v="6"/>
    <n v="7"/>
    <s v="תמיכה בשליחת הודעות באמצעות דואר אלקטרוני למשתמש ספציפי."/>
    <n v="1"/>
    <x v="0"/>
    <m/>
    <n v="0"/>
    <m/>
    <s v=""/>
    <n v="0"/>
    <m/>
    <n v="0"/>
  </r>
  <r>
    <n v="4"/>
    <s v="ממשקים"/>
    <x v="30"/>
    <x v="30"/>
    <n v="6"/>
    <n v="8"/>
    <s v="תמיכה בשליחת הודעות באמצעות דואר אלקטרוני לקבוצת משתמשים."/>
    <n v="1"/>
    <x v="0"/>
    <m/>
    <n v="0"/>
    <m/>
    <s v=""/>
    <n v="0"/>
    <m/>
    <n v="0"/>
  </r>
  <r>
    <n v="4"/>
    <s v="ממשקים"/>
    <x v="30"/>
    <x v="30"/>
    <n v="6"/>
    <n v="9"/>
    <s v="יכולת לקבל הודעת דואר אלקטרוני ב-outlook על חריגה/הודעה ולפתוח את המסך הרלוונטי מתוך הודעת הדואר האלקטרוני."/>
    <n v="1"/>
    <x v="0"/>
    <m/>
    <n v="0"/>
    <m/>
    <s v=""/>
    <n v="0"/>
    <m/>
    <n v="0"/>
  </r>
  <r>
    <n v="4"/>
    <s v="ממשקים"/>
    <x v="30"/>
    <x v="30"/>
    <n v="6"/>
    <n v="10"/>
    <s v="תמיכה בשליחת מסרון (sms) "/>
    <n v="1"/>
    <x v="0"/>
    <m/>
    <n v="0"/>
    <m/>
    <s v=""/>
    <n v="0"/>
    <m/>
    <n v="0"/>
  </r>
  <r>
    <n v="4"/>
    <s v="ממשקים"/>
    <x v="30"/>
    <x v="30"/>
    <n v="6"/>
    <n v="11"/>
    <s v="השתלבות במערכת שו&quot;ב SCOM שנמצאת בממשל זמין."/>
    <n v="0"/>
    <x v="0"/>
    <m/>
    <n v="0"/>
    <m/>
    <s v=""/>
    <n v="0"/>
    <m/>
    <n v="0"/>
  </r>
  <r>
    <n v="4"/>
    <s v="ממשקים"/>
    <x v="30"/>
    <x v="30"/>
    <n v="6"/>
    <n v="12"/>
    <s v="ממשק לפורטל ארגוני מסוג Share Point 2010 ומעלה לשם הצגת טפסים, דוחות, גאנטים, משימות וכד'."/>
    <n v="1"/>
    <x v="0"/>
    <m/>
    <n v="0"/>
    <m/>
    <s v=""/>
    <n v="0"/>
    <m/>
    <n v="0"/>
  </r>
  <r>
    <n v="4"/>
    <s v="ממשקים"/>
    <x v="30"/>
    <x v="30"/>
    <n v="6"/>
    <n v="13"/>
    <s v="ניהול API / Web Services / COM Object, עבור ממשקים ייחודיים ברמת המשרד וממשקים עתידיים"/>
    <n v="1"/>
    <x v="0"/>
    <m/>
    <n v="0"/>
    <m/>
    <s v=""/>
    <n v="0"/>
    <m/>
    <n v="0"/>
  </r>
  <r>
    <n v="5"/>
    <s v="ניהול מסמכים"/>
    <x v="31"/>
    <x v="31"/>
    <n v="1"/>
    <s v="1"/>
    <s v="יכולת ניהול מסמכים בכל אחת מישויות המערכת - פרויקט, דרישות, משאבים, תכניות, פורטפוליו פרויקטים וכו', באמצעות קישור (Link) למסמך שנשמר ברשת המקומית, בסע&quot;ר או במערכת ניהול מסמכים אחרת."/>
    <n v="1"/>
    <x v="0"/>
    <m/>
    <n v="0"/>
    <m/>
    <s v=""/>
    <n v="0"/>
    <m/>
    <n v="0"/>
  </r>
  <r>
    <n v="5"/>
    <s v="ניהול מסמכים"/>
    <x v="31"/>
    <x v="31"/>
    <n v="1"/>
    <s v="2"/>
    <s v="יכולת ניהול מסמכים בכל אחת מישויות המערכת - פרויקט, דרישות, משאבים, תכניות, פורטפוליו פרויקטים וכו', באמצעות שמירת מסמך במערכת."/>
    <n v="1"/>
    <x v="0"/>
    <m/>
    <n v="0"/>
    <m/>
    <s v=""/>
    <n v="0"/>
    <m/>
    <n v="0"/>
  </r>
  <r>
    <n v="5"/>
    <s v="ניהול מסמכים"/>
    <x v="31"/>
    <x v="31"/>
    <n v="1"/>
    <s v="3"/>
    <s v="יכולת לצרף סוגים שונים של קבצים לדוגמא: word, pdf, excel, PPT"/>
    <n v="1"/>
    <x v="0"/>
    <m/>
    <n v="0"/>
    <m/>
    <s v=""/>
    <n v="0"/>
    <m/>
    <n v="0"/>
  </r>
  <r>
    <n v="5"/>
    <s v="ניהול מסמכים"/>
    <x v="31"/>
    <x v="31"/>
    <n v="1"/>
    <n v="4"/>
    <s v="ניהול גרסאות של מסמכים"/>
    <n v="1"/>
    <x v="0"/>
    <m/>
    <n v="0"/>
    <m/>
    <s v=""/>
    <n v="0"/>
    <m/>
    <n v="0"/>
  </r>
  <r>
    <n v="5"/>
    <s v="ניהול מסמכים"/>
    <x v="31"/>
    <x v="31"/>
    <n v="1"/>
    <n v="5"/>
    <s v="יכולת ליצירת עץ תיקיות למסמכים"/>
    <n v="1"/>
    <x v="0"/>
    <m/>
    <n v="0"/>
    <m/>
    <s v=""/>
    <n v="0"/>
    <m/>
    <n v="0"/>
  </r>
  <r>
    <n v="6"/>
    <s v="דו&quot;חות ושאילתות מידע"/>
    <x v="32"/>
    <x v="32"/>
    <n v="1"/>
    <n v="1"/>
    <s v="אפשרות גמישה מבחינת פרמטרים לביצוע שאילתות על כלל רכיבי המידע המנוהלים במערכת."/>
    <n v="1"/>
    <x v="0"/>
    <m/>
    <n v="0"/>
    <m/>
    <s v=""/>
    <n v="0"/>
    <m/>
    <n v="0"/>
  </r>
  <r>
    <n v="6"/>
    <s v="דו&quot;חות ושאילתות מידע"/>
    <x v="32"/>
    <x v="32"/>
    <n v="1"/>
    <n v="2"/>
    <s v="אפשרות לשמור שאילתה לשימוש חוזר."/>
    <n v="1"/>
    <x v="0"/>
    <m/>
    <n v="0"/>
    <m/>
    <s v=""/>
    <n v="0"/>
    <m/>
    <n v="0"/>
  </r>
  <r>
    <n v="6"/>
    <s v="דו&quot;חות ושאילתות מידע"/>
    <x v="32"/>
    <x v="32"/>
    <n v="1"/>
    <n v="3"/>
    <s v="אפשרות להגדרה מקוונת של השדות בשאילתה, תחומי-הבחירה (של ערכים רצויים) ושל סדר המיון."/>
    <n v="1"/>
    <x v="0"/>
    <m/>
    <n v="0"/>
    <m/>
    <s v=""/>
    <n v="0"/>
    <m/>
    <n v="0"/>
  </r>
  <r>
    <n v="6"/>
    <s v="דו&quot;חות ושאילתות מידע"/>
    <x v="32"/>
    <x v="32"/>
    <n v="1"/>
    <n v="4"/>
    <s v="סינון (Filter by) - סינון בחתכים שונים ומגוונים (סינן לפי כל שדה)"/>
    <n v="1"/>
    <x v="0"/>
    <m/>
    <n v="0"/>
    <m/>
    <s v=""/>
    <n v="0"/>
    <m/>
    <n v="0"/>
  </r>
  <r>
    <n v="6"/>
    <s v="דו&quot;חות ושאילתות מידע"/>
    <x v="32"/>
    <x v="32"/>
    <n v="1"/>
    <n v="5"/>
    <s v="מיון (Order by, Sort) - מגוון סוגים של מיון (מיון לפי כל שדה, מיון מסדר ראשון, שני ושלישי)"/>
    <n v="1"/>
    <x v="0"/>
    <m/>
    <n v="0"/>
    <m/>
    <s v=""/>
    <n v="0"/>
    <m/>
    <n v="0"/>
  </r>
  <r>
    <n v="6"/>
    <s v="דו&quot;חות ושאילתות מידע"/>
    <x v="32"/>
    <x v="32"/>
    <n v="1"/>
    <n v="6"/>
    <s v="קיבוץ (Group by) - מגוון סוגים של קיבוץ (כולל כותרת קבוצה ושורת סיכום לקבוצה)"/>
    <n v="1"/>
    <x v="0"/>
    <m/>
    <n v="0"/>
    <m/>
    <s v=""/>
    <n v="0"/>
    <m/>
    <n v="0"/>
  </r>
  <r>
    <n v="6"/>
    <s v="דו&quot;חות ושאילתות מידע"/>
    <x v="32"/>
    <x v="32"/>
    <n v="1"/>
    <n v="7"/>
    <s v="אפשרות לשמירה של תוצאות השאילתה והדפסתן (במדפסת הרצויה ובמספר העותקים הרצוי) לפי בחירתו של המשתמש"/>
    <n v="1"/>
    <x v="0"/>
    <m/>
    <n v="0"/>
    <m/>
    <s v=""/>
    <n v="0"/>
    <m/>
    <n v="0"/>
  </r>
  <r>
    <n v="6"/>
    <s v="דו&quot;חות ושאילתות מידע"/>
    <x v="32"/>
    <x v="32"/>
    <n v="1"/>
    <n v="8"/>
    <s v="תמיכה בהצגה ובהפקה גרפית של תוצאות השאילתות והדוחות (כולל שליטה על הצורה הגרפית של הדוח)"/>
    <n v="1"/>
    <x v="0"/>
    <m/>
    <n v="0"/>
    <m/>
    <s v=""/>
    <n v="0"/>
    <m/>
    <n v="0"/>
  </r>
  <r>
    <n v="6"/>
    <s v="דו&quot;חות ושאילתות מידע"/>
    <x v="32"/>
    <x v="32"/>
    <n v="1"/>
    <n v="9"/>
    <s v="אפשרות יצוא של נתונים ודוחות לקבצים בפורמטים מקובלים, כולל משלוח בדואר אלקטרוני והודעות SMS (מסרונים)"/>
    <n v="1"/>
    <x v="0"/>
    <m/>
    <n v="0"/>
    <m/>
    <s v=""/>
    <n v="0"/>
    <m/>
    <n v="0"/>
  </r>
  <r>
    <n v="6"/>
    <s v="דו&quot;חות ושאילתות מידע"/>
    <x v="32"/>
    <x v="32"/>
    <n v="1"/>
    <n v="10"/>
    <s v="אפשרות לעשות &quot;מנוי&quot; על תוצאת שאילתה אחת לתקופה (תקופה יכולה להיות שעות, ימים, שבועות וכו')."/>
    <n v="1"/>
    <x v="0"/>
    <m/>
    <n v="0"/>
    <m/>
    <s v=""/>
    <n v="0"/>
    <m/>
    <n v="0"/>
  </r>
  <r>
    <n v="6"/>
    <s v="דו&quot;חות ושאילתות מידע"/>
    <x v="32"/>
    <x v="32"/>
    <n v="1"/>
    <n v="11"/>
    <s v="ניהול היפר קישור בשאילתה אשר מפנה לרשומה רלוונטית במערכת"/>
    <n v="1"/>
    <x v="0"/>
    <m/>
    <n v="0"/>
    <m/>
    <s v=""/>
    <n v="0"/>
    <m/>
    <n v="0"/>
  </r>
  <r>
    <n v="6"/>
    <s v="דו&quot;חות ושאילתות מידע"/>
    <x v="33"/>
    <x v="33"/>
    <n v="2"/>
    <n v="1"/>
    <s v="יכולת לבצע דו&quot;חות על כלל המידע המנוהל במערכת."/>
    <n v="1"/>
    <x v="0"/>
    <m/>
    <n v="0"/>
    <m/>
    <s v=""/>
    <n v="0"/>
    <m/>
    <n v="0"/>
  </r>
  <r>
    <n v="6"/>
    <s v="דו&quot;חות ושאילתות מידע"/>
    <x v="33"/>
    <x v="33"/>
    <n v="2"/>
    <n v="2"/>
    <s v="הפקת דו&quot;חות של קובצי לוגים"/>
    <n v="0"/>
    <x v="0"/>
    <m/>
    <n v="0"/>
    <m/>
    <s v=""/>
    <n v="0"/>
    <m/>
    <n v="0"/>
  </r>
  <r>
    <n v="6"/>
    <s v="דו&quot;חות ושאילתות מידע"/>
    <x v="33"/>
    <x v="33"/>
    <n v="2"/>
    <n v="3"/>
    <s v="בניה והפקת דו&quot;חות ייעודיים"/>
    <n v="1"/>
    <x v="0"/>
    <m/>
    <n v="0"/>
    <m/>
    <s v=""/>
    <n v="0"/>
    <m/>
    <n v="0"/>
  </r>
  <r>
    <n v="6"/>
    <s v="דו&quot;חות ושאילתות מידע"/>
    <x v="33"/>
    <x v="33"/>
    <n v="2"/>
    <n v="4"/>
    <s v="מחולל דו&quot;חות להפקת דוחות אד-הוק"/>
    <n v="0"/>
    <x v="0"/>
    <m/>
    <n v="0"/>
    <m/>
    <s v=""/>
    <n v="0"/>
    <m/>
    <n v="0"/>
  </r>
  <r>
    <n v="6"/>
    <s v="דו&quot;חות ושאילתות מידע"/>
    <x v="33"/>
    <x v="33"/>
    <n v="2"/>
    <n v="5"/>
    <s v="ייבוא וייצוא של נתונים בפורמט  Microsoft Office Excel"/>
    <n v="1"/>
    <x v="0"/>
    <m/>
    <n v="0"/>
    <m/>
    <s v=""/>
    <n v="0"/>
    <m/>
    <n v="0"/>
  </r>
  <r>
    <n v="6"/>
    <s v="דו&quot;חות ושאילתות מידע"/>
    <x v="33"/>
    <x v="33"/>
    <n v="2"/>
    <n v="6"/>
    <s v="ייבוא וייצוא של נתונים בפורמט PDF כולל יכולת הגדרת Header ו- Footer"/>
    <n v="1"/>
    <x v="0"/>
    <m/>
    <n v="0"/>
    <m/>
    <s v=""/>
    <n v="0"/>
    <m/>
    <n v="0"/>
  </r>
  <r>
    <n v="6"/>
    <s v="דו&quot;חות ושאילתות מידע"/>
    <x v="33"/>
    <x v="33"/>
    <n v="2"/>
    <n v="7"/>
    <s v="ייבוא וייצוא של נתונים בפורמט  XML"/>
    <n v="1"/>
    <x v="0"/>
    <m/>
    <n v="0"/>
    <m/>
    <s v=""/>
    <n v="0"/>
    <m/>
    <n v="0"/>
  </r>
  <r>
    <n v="6"/>
    <s v="דו&quot;חות ושאילתות מידע"/>
    <x v="33"/>
    <x v="33"/>
    <n v="2"/>
    <n v="8"/>
    <s v="ניהול היפר קישור בדו&quot;ח אשר מפנה לרשומה רלוונטית במערכת"/>
    <n v="1"/>
    <x v="0"/>
    <m/>
    <n v="0"/>
    <m/>
    <s v=""/>
    <n v="0"/>
    <m/>
    <n v="0"/>
  </r>
  <r>
    <n v="6"/>
    <s v="דו&quot;חות ושאילתות מידע"/>
    <x v="33"/>
    <x v="33"/>
    <n v="2"/>
    <n v="9"/>
    <s v="יכולת הצגת תרשימים במסגרת הדו&quot;ח"/>
    <n v="1"/>
    <x v="0"/>
    <m/>
    <n v="0"/>
    <m/>
    <s v=""/>
    <n v="0"/>
    <m/>
    <n v="0"/>
  </r>
  <r>
    <n v="6"/>
    <s v="דו&quot;חות ושאילתות מידע"/>
    <x v="33"/>
    <x v="33"/>
    <n v="2"/>
    <n v="10"/>
    <s v="דו&quot;ח גראפי סטטוס פרויקט עפ&quot;י אבני דרך"/>
    <n v="1"/>
    <x v="1"/>
    <m/>
    <n v="0"/>
    <m/>
    <s v=""/>
    <n v="0"/>
    <m/>
    <n v="0"/>
  </r>
  <r>
    <n v="6"/>
    <s v="דו&quot;חות ושאילתות מידע"/>
    <x v="33"/>
    <x v="33"/>
    <n v="2"/>
    <n v="11"/>
    <s v="הצגה גרפית של סטטוס הפרויקטים בפורטפוליו הפרויקטים בעזרת תרשימי עוגה, ציר זמן, מכוונים ורמזורים"/>
    <n v="1"/>
    <x v="1"/>
    <m/>
    <n v="0"/>
    <m/>
    <s v=""/>
    <n v="0"/>
    <m/>
    <n v="0"/>
  </r>
  <r>
    <n v="6"/>
    <s v="דו&quot;חות ושאילתות מידע"/>
    <x v="33"/>
    <x v="33"/>
    <n v="2"/>
    <n v="12"/>
    <s v="דו&quot;ח פרויקטים / דרישות בחתך של משתמש ויחידה עסקית"/>
    <n v="1"/>
    <x v="1"/>
    <m/>
    <n v="0"/>
    <m/>
    <s v=""/>
    <n v="0"/>
    <m/>
    <n v="0"/>
  </r>
  <r>
    <n v="6"/>
    <s v="דו&quot;חות ושאילתות מידע"/>
    <x v="33"/>
    <x v="33"/>
    <n v="2"/>
    <n v="13"/>
    <s v="דו&quot;ח סטטוס פרויקטים / דרישות"/>
    <n v="1"/>
    <x v="1"/>
    <m/>
    <n v="0"/>
    <m/>
    <s v=""/>
    <n v="0"/>
    <m/>
    <n v="0"/>
  </r>
  <r>
    <n v="6"/>
    <s v="דו&quot;חות ושאילתות מידע"/>
    <x v="33"/>
    <x v="33"/>
    <n v="2"/>
    <n v="14"/>
    <s v="דו&quot;ח סטטוס סיכונים ברמת כלל ישויות המערכת"/>
    <n v="1"/>
    <x v="1"/>
    <m/>
    <n v="0"/>
    <m/>
    <s v=""/>
    <n v="0"/>
    <m/>
    <n v="0"/>
  </r>
  <r>
    <n v="6"/>
    <s v="דו&quot;חות ושאילתות מידע"/>
    <x v="33"/>
    <x v="33"/>
    <n v="2"/>
    <n v="15"/>
    <s v="דו&quot;חות תקציב - תכנון, ביצוע ואחוז ביצוע"/>
    <n v="1"/>
    <x v="1"/>
    <m/>
    <n v="0"/>
    <m/>
    <s v=""/>
    <n v="0"/>
    <m/>
    <n v="0"/>
  </r>
  <r>
    <n v="6"/>
    <s v="דו&quot;חות ושאילתות מידע"/>
    <x v="33"/>
    <x v="33"/>
    <n v="2"/>
    <n v="16"/>
    <s v="דו&quot;ח סיכום תקציב פרויקט, כולל היסטוריה"/>
    <n v="1"/>
    <x v="1"/>
    <m/>
    <n v="0"/>
    <m/>
    <s v=""/>
    <n v="0"/>
    <m/>
    <n v="0"/>
  </r>
  <r>
    <n v="6"/>
    <s v="דו&quot;חות ושאילתות מידע"/>
    <x v="33"/>
    <x v="33"/>
    <n v="2"/>
    <n v="17"/>
    <s v="דו&quot;ח תמונת משאבים"/>
    <n v="1"/>
    <x v="1"/>
    <m/>
    <n v="0"/>
    <m/>
    <s v=""/>
    <n v="0"/>
    <m/>
    <n v="0"/>
  </r>
  <r>
    <n v="6"/>
    <s v="דו&quot;חות ושאילתות מידע"/>
    <x v="33"/>
    <x v="33"/>
    <n v="2"/>
    <n v="18"/>
    <s v="דו&quot;ח ניצול משאבים ברמה שבועית, חודשית, רבעונית ושנתית"/>
    <n v="1"/>
    <x v="1"/>
    <m/>
    <n v="0"/>
    <m/>
    <s v=""/>
    <n v="0"/>
    <m/>
    <n v="0"/>
  </r>
  <r>
    <n v="6"/>
    <s v="דו&quot;חות ושאילתות מידע"/>
    <x v="33"/>
    <x v="33"/>
    <n v="2"/>
    <n v="19"/>
    <s v="דו&quot;ח מחסור במשאבים"/>
    <n v="1"/>
    <x v="1"/>
    <m/>
    <n v="0"/>
    <m/>
    <s v=""/>
    <n v="0"/>
    <m/>
    <n v="0"/>
  </r>
  <r>
    <n v="6"/>
    <s v="דו&quot;חות ושאילתות מידע"/>
    <x v="33"/>
    <x v="33"/>
    <n v="2"/>
    <n v="20"/>
    <s v="דו&quot;ח ניצול תקציבים"/>
    <n v="1"/>
    <x v="1"/>
    <m/>
    <n v="0"/>
    <m/>
    <s v=""/>
    <n v="0"/>
    <m/>
    <n v="0"/>
  </r>
  <r>
    <n v="6"/>
    <s v="דו&quot;חות ושאילתות מידע"/>
    <x v="33"/>
    <x v="33"/>
    <n v="2"/>
    <n v="21"/>
    <s v="דו&quot;ח משימות עתידיות"/>
    <n v="1"/>
    <x v="1"/>
    <m/>
    <n v="0"/>
    <m/>
    <s v=""/>
    <n v="0"/>
    <m/>
    <n v="0"/>
  </r>
  <r>
    <n v="6"/>
    <s v="דו&quot;חות ושאילתות מידע"/>
    <x v="33"/>
    <x v="33"/>
    <n v="2"/>
    <n v="22"/>
    <s v="דו&quot;ח עובדים עפ&quot;י יחידה ארגונית"/>
    <n v="1"/>
    <x v="1"/>
    <m/>
    <n v="0"/>
    <m/>
    <s v=""/>
    <n v="0"/>
    <m/>
    <n v="0"/>
  </r>
  <r>
    <n v="6"/>
    <s v="דו&quot;חות ושאילתות מידע"/>
    <x v="33"/>
    <x v="33"/>
    <n v="2"/>
    <n v="23"/>
    <s v="דו&quot;ח שעות לעובד עפ&quot;י פרויקט"/>
    <n v="1"/>
    <x v="1"/>
    <m/>
    <n v="0"/>
    <m/>
    <s v=""/>
    <n v="0"/>
    <m/>
    <n v="0"/>
  </r>
  <r>
    <n v="6"/>
    <s v="דו&quot;חות ושאילתות מידע"/>
    <x v="33"/>
    <x v="33"/>
    <n v="2"/>
    <n v="24"/>
    <s v="דו&quot;ח השקעה של עובדים בכל פרויקט"/>
    <n v="1"/>
    <x v="1"/>
    <m/>
    <n v="0"/>
    <m/>
    <s v=""/>
    <n v="0"/>
    <m/>
    <n v="0"/>
  </r>
  <r>
    <n v="6"/>
    <s v="דו&quot;חות ושאילתות מידע"/>
    <x v="33"/>
    <x v="33"/>
    <n v="2"/>
    <n v="25"/>
    <s v="דו&quot;ח של משימות שלא הסתיימו בזמן"/>
    <n v="1"/>
    <x v="1"/>
    <m/>
    <n v="0"/>
    <m/>
    <s v=""/>
    <n v="0"/>
    <m/>
    <n v="0"/>
  </r>
  <r>
    <n v="6"/>
    <s v="דו&quot;חות ושאילתות מידע"/>
    <x v="33"/>
    <x v="33"/>
    <n v="2"/>
    <n v="26"/>
    <s v="דו&quot;ח של משימות אשר חורגות בזמן אך עדיין לא הסתיימו"/>
    <n v="1"/>
    <x v="1"/>
    <m/>
    <n v="0"/>
    <m/>
    <s v=""/>
    <n v="0"/>
    <m/>
    <n v="0"/>
  </r>
  <r>
    <n v="6"/>
    <s v="דו&quot;חות ושאילתות מידע"/>
    <x v="33"/>
    <x v="33"/>
    <n v="2"/>
    <n v="27"/>
    <s v="יכולת לחולל דוחות באופן עצמאי"/>
    <n v="1"/>
    <x v="1"/>
    <m/>
    <n v="0"/>
    <m/>
    <s v=""/>
    <n v="0"/>
    <m/>
    <n v="0"/>
  </r>
  <r>
    <n v="6"/>
    <s v="דו&quot;חות ושאילתות מידע"/>
    <x v="33"/>
    <x v="33"/>
    <n v="2"/>
    <s v="28"/>
    <s v="יכולת לייצג פרמטר בדו&quot;ח (למשל, סטטוס) באמצעות דגלים (ירוק, צהוב,אדום) בתלות בנוסחא (למשל, נוסחא המבוססת על עמידה בלוחות זמנים או חריגה מהם)."/>
    <n v="1"/>
    <x v="1"/>
    <m/>
    <n v="0"/>
    <m/>
    <s v=""/>
    <n v="0"/>
    <m/>
    <n v="0"/>
  </r>
  <r>
    <n v="6"/>
    <s v="דו&quot;חות ושאילתות מידע"/>
    <x v="33"/>
    <x v="33"/>
    <n v="2"/>
    <s v="29"/>
    <s v="יכולות לתזמון ולהרצה באצווה ובמקוון. ניהול ההפצה של דו&quot;חות."/>
    <n v="1"/>
    <x v="1"/>
    <m/>
    <n v="0"/>
    <m/>
    <s v=""/>
    <n v="0"/>
    <m/>
    <n v="0"/>
  </r>
  <r>
    <n v="6"/>
    <s v="דו&quot;חות ושאילתות מידע"/>
    <x v="34"/>
    <x v="34"/>
    <n v="3"/>
    <s v="1"/>
    <s v="תצוגת גאנט"/>
    <n v="1"/>
    <x v="0"/>
    <m/>
    <n v="0"/>
    <m/>
    <s v=""/>
    <n v="0"/>
    <m/>
    <n v="0"/>
  </r>
  <r>
    <n v="6"/>
    <s v="דו&quot;חות ושאילתות מידע"/>
    <x v="34"/>
    <x v="34"/>
    <n v="3"/>
    <s v="2"/>
    <s v="תצוגת לוח שנה"/>
    <n v="1"/>
    <x v="0"/>
    <m/>
    <n v="0"/>
    <m/>
    <s v=""/>
    <n v="0"/>
    <m/>
    <n v="0"/>
  </r>
  <r>
    <n v="6"/>
    <s v="דו&quot;חות ושאילתות מידע"/>
    <x v="34"/>
    <x v="34"/>
    <n v="3"/>
    <s v="3"/>
    <s v="תצוגת תרשים רשת"/>
    <n v="1"/>
    <x v="0"/>
    <m/>
    <n v="0"/>
    <m/>
    <s v=""/>
    <n v="0"/>
    <m/>
    <n v="0"/>
  </r>
  <r>
    <n v="6"/>
    <s v="דו&quot;חות ושאילתות מידע"/>
    <x v="34"/>
    <x v="34"/>
    <n v="3"/>
    <s v="4"/>
    <s v="תצוגת ציר זמן"/>
    <n v="1"/>
    <x v="0"/>
    <m/>
    <n v="0"/>
    <m/>
    <s v=""/>
    <n v="0"/>
    <m/>
    <n v="0"/>
  </r>
  <r>
    <n v="7"/>
    <s v="יכולות חיפוש"/>
    <x v="35"/>
    <x v="35"/>
    <n v="1"/>
    <n v="1"/>
    <s v="תמיכה ביכולות חיפוש ואחזור כלל סוגי המידע המנוהל במערכת - דרישה, פרויקט, משימה, מסמך  וכו'"/>
    <n v="1"/>
    <x v="0"/>
    <m/>
    <n v="0"/>
    <m/>
    <s v=""/>
    <n v="0"/>
    <m/>
    <n v="0"/>
  </r>
  <r>
    <n v="7"/>
    <s v="יכולות חיפוש"/>
    <x v="35"/>
    <x v="35"/>
    <n v="1"/>
    <n v="2"/>
    <s v="תמיכה בחיפוש טקסטואלי מעבר לחיפוש לפי מילות מפתח / METADATA - היכן מופיעים מונחים שנרשמו טקסטואלית או משהו קרוב."/>
    <n v="1"/>
    <x v="0"/>
    <m/>
    <n v="0"/>
    <m/>
    <s v=""/>
    <n v="0"/>
    <m/>
    <n v="0"/>
  </r>
  <r>
    <n v="7"/>
    <s v="יכולות חיפוש"/>
    <x v="35"/>
    <x v="35"/>
    <n v="1"/>
    <n v="3"/>
    <s v="יכולת חיפוש מידע במוצר עם כלי חיפוש חיצוני כדוגמת Google analytics."/>
    <n v="0"/>
    <x v="0"/>
    <m/>
    <n v="0"/>
    <m/>
    <s v=""/>
    <n v="0"/>
    <m/>
    <n v="0"/>
  </r>
  <r>
    <n v="7"/>
    <s v="יכולות חיפוש"/>
    <x v="35"/>
    <x v="35"/>
    <n v="1"/>
    <n v="4"/>
    <s v="מנוע חיפוש עם אפשרות חיפוש במספר כלים, מערכות, מאגרי מידע חיצוניים למערכת והנגשת מרכזית של התוצאות."/>
    <n v="0"/>
    <x v="0"/>
    <m/>
    <n v="0"/>
    <m/>
    <s v=""/>
    <n v="0"/>
    <m/>
    <n v="0"/>
  </r>
  <r>
    <n v="7"/>
    <s v="יכולות חיפוש"/>
    <x v="35"/>
    <x v="35"/>
    <n v="1"/>
    <s v="5"/>
    <s v="ניהול חיפוש פשוט "/>
    <n v="1"/>
    <x v="0"/>
    <m/>
    <n v="0"/>
    <m/>
    <s v=""/>
    <n v="0"/>
    <m/>
    <n v="0"/>
  </r>
  <r>
    <n v="7"/>
    <s v="יכולות חיפוש"/>
    <x v="35"/>
    <x v="35"/>
    <n v="1"/>
    <s v="6"/>
    <s v="ניהול חיפוש מתקדם תוך שימוש באופרטורים, כגון: או, וגם, שווה ל(ערך), שונה מ(ערך), מכיל (ערך), מכיל נתונים, ללא נתונים"/>
    <n v="1"/>
    <x v="0"/>
    <m/>
    <n v="0"/>
    <m/>
    <s v=""/>
    <n v="0"/>
    <m/>
    <n v="0"/>
  </r>
  <r>
    <n v="7"/>
    <s v="יכולות חיפוש"/>
    <x v="35"/>
    <x v="35"/>
    <n v="1"/>
    <s v="7"/>
    <s v="ניהול אחזור תוצאות מבוסס הרשאות. בתוך כך: למשתמש לא יוצגו רשומות להן אינו מורשה, וכן לא יוצגו אינדיקציות לקיומן (כמו סך כמות הרשומות). "/>
    <n v="0"/>
    <x v="0"/>
    <m/>
    <n v="0"/>
    <m/>
    <s v=""/>
    <n v="0"/>
    <m/>
    <n v="0"/>
  </r>
  <r>
    <n v="7"/>
    <s v="יכולות חיפוש"/>
    <x v="35"/>
    <x v="35"/>
    <n v="1"/>
    <s v="8"/>
    <s v="ניהול פעולות גורפות ברשימת תוצאות החיפוש. כגון: עריכה, מחיקה, הדפסה, שליחה באמצעות דואר אלקטרוני."/>
    <n v="1"/>
    <x v="0"/>
    <m/>
    <n v="0"/>
    <m/>
    <s v=""/>
    <n v="0"/>
    <m/>
    <n v="0"/>
  </r>
  <r>
    <n v="8"/>
    <s v="לוח מחוונים (Dashboard)"/>
    <x v="36"/>
    <x v="36"/>
    <n v="1"/>
    <n v="1"/>
    <s v="תמיכה בתצוגת לוח מחוונים במספר רמות –_x000a_1. רמת רשות התקשוב הממשלתי – הצגת תמונה אגרגטיבית מכלל המשרדים. יוצגו רק פרויקטים אשר סומנו ב-&quot;מיקוד רשות התקשוב הממשלתי&quot;._x000a_2. רמת הנהלת יחידת התקשוב – הצגת תמונת מצב ברמת המשרד. יוצגו רק פרויקטים / דרישות בתהליך אשר סומנו ב- &quot;מיקוד הנהלה&quot;._x000a_3. רמת יחידת התקשוב – הצגת תמונת מצב על כלל הפרויקטים / דרישות של המשרד. יוצגו כלל הפרויקטים / דרישות בהם מעורב המשרד._x000a_4. רמת מנהל תוכנית (פרוגרמה) - הצגת תמונת מצב של כלל הפרויקטים / דרישות הקשורים לתוכנית._x000a_5. רמת מנהל פרויקט - הצגת תמונת מצב של הפרויקט וכלל הדרישות בתכולת הפרויקט."/>
    <n v="0"/>
    <x v="0"/>
    <m/>
    <n v="0"/>
    <m/>
    <s v=""/>
    <n v="0"/>
    <m/>
    <n v="0"/>
  </r>
  <r>
    <n v="8"/>
    <s v="לוח מחוונים (Dashboard)"/>
    <x v="36"/>
    <x v="36"/>
    <n v="1"/>
    <n v="2"/>
    <s v="מיקוד ב- TOP 10 של נושאים שונים לדוגמא: כ&quot;א, פרויקטים, אבני דרך קרובות, הגדולים בתקציב ועוד..."/>
    <n v="0"/>
    <x v="0"/>
    <m/>
    <n v="0"/>
    <m/>
    <s v=""/>
    <n v="0"/>
    <m/>
    <n v="0"/>
  </r>
  <r>
    <n v="8"/>
    <s v="לוח מחוונים (Dashboard)"/>
    <x v="36"/>
    <x v="36"/>
    <n v="1"/>
    <n v="3"/>
    <s v="יכולת ניתוח והצגה בלוח מחוונים בכל הרמות של כל סוגי המידע המנוהלים במערכת כמו: סווגי פרויקטים שונים / תקציב / כ&quot;א / שינויים וכו'"/>
    <n v="0"/>
    <x v="0"/>
    <m/>
    <n v="0"/>
    <m/>
    <s v=""/>
    <n v="0"/>
    <m/>
    <n v="0"/>
  </r>
  <r>
    <n v="8"/>
    <s v="לוח מחוונים (Dashboard)"/>
    <x v="36"/>
    <x v="36"/>
    <n v="1"/>
    <n v="4"/>
    <s v="יכולת ביצוע ניתוחי Benchmark ברמת כלל משרדי הממשלה ומול נתונים מהשוק הישראלי / השוק העולמי (אשר ייטענו למערכת)."/>
    <n v="0"/>
    <x v="0"/>
    <m/>
    <n v="0"/>
    <m/>
    <s v=""/>
    <n v="0"/>
    <m/>
    <n v="0"/>
  </r>
  <r>
    <n v="8"/>
    <s v="לוח מחוונים (Dashboard)"/>
    <x v="36"/>
    <x v="36"/>
    <n v="1"/>
    <n v="5"/>
    <s v="יכולת הצגת הנתונים באמצעות תרשימים ברורים המותאמים לסוג המידע הנדרש (פאי, תרשימי BAR, תרשימי בועות, וכו')."/>
    <n v="0"/>
    <x v="0"/>
    <m/>
    <n v="0"/>
    <m/>
    <s v=""/>
    <n v="0"/>
    <m/>
    <n v="0"/>
  </r>
  <r>
    <n v="8"/>
    <s v="לוח מחוונים (Dashboard)"/>
    <x v="36"/>
    <x v="36"/>
    <n v="1"/>
    <n v="6"/>
    <s v="יכולת לבצע DRILL DOWN מרמת הנתונים המוצגים בלוח מחוונים (בין אם בשורות או בתרשים) לרמות פירוט נמוכות יותר של נתונים השמורים במערכת."/>
    <n v="0"/>
    <x v="0"/>
    <m/>
    <n v="0"/>
    <m/>
    <s v=""/>
    <n v="0"/>
    <m/>
    <n v="0"/>
  </r>
  <r>
    <n v="8"/>
    <s v="לוח מחוונים (Dashboard)"/>
    <x v="36"/>
    <x v="36"/>
    <n v="1"/>
    <n v="7"/>
    <s v="יכולת התאמה אישית של לוח המחוונים בכל רמה, ע&quot;י הוספה ו/או עדכון ו/או גריעה של מידע מעבר למה שיוגדר באופן ג'נרי במערכת."/>
    <n v="0"/>
    <x v="0"/>
    <m/>
    <n v="0"/>
    <m/>
    <s v=""/>
    <n v="0"/>
    <m/>
    <n v="0"/>
  </r>
  <r>
    <n v="9"/>
    <s v="תמיכה בריבוי ארגונים"/>
    <x v="37"/>
    <x v="37"/>
    <n v="1"/>
    <n v="1"/>
    <s v="יכולת עבודה של כלל המשרדים תחת התקנה אחת באופן ממודר לגמרי."/>
    <n v="0"/>
    <x v="0"/>
    <m/>
    <n v="0"/>
    <m/>
    <s v=""/>
    <n v="0"/>
    <m/>
    <n v="0"/>
  </r>
  <r>
    <n v="9"/>
    <s v="תמיכה בריבוי ארגונים"/>
    <x v="37"/>
    <x v="37"/>
    <n v="1"/>
    <n v="2"/>
    <s v="יכולת עבודה של כלל המשרדים תחת אותו בסיס נתונים מרכזי באופן ממודר לגמרי."/>
    <n v="0"/>
    <x v="0"/>
    <m/>
    <n v="0"/>
    <m/>
    <s v=""/>
    <n v="0"/>
    <m/>
    <n v="0"/>
  </r>
  <r>
    <n v="9"/>
    <s v="תמיכה בריבוי ארגונים"/>
    <x v="37"/>
    <x v="37"/>
    <n v="1"/>
    <n v="3"/>
    <s v="יכולת הטמעה מודולרית של תהליכי ליבה מול כל משרד בהתאם לרמת הבשלות שלו וצרכיו."/>
    <n v="0"/>
    <x v="0"/>
    <m/>
    <n v="0"/>
    <m/>
    <s v=""/>
    <n v="0"/>
    <m/>
    <n v="0"/>
  </r>
  <r>
    <n v="9"/>
    <s v="תמיכה בריבוי ארגונים"/>
    <x v="37"/>
    <x v="37"/>
    <n v="1"/>
    <n v="4"/>
    <s v="יכולת ניהול הרשאות על מידע ברמת משרד - כל משרד רואה את מכלול הנתונים שלו וחסום לצפייה בנתונים של משרדים אחרים."/>
    <n v="0"/>
    <x v="0"/>
    <m/>
    <n v="0"/>
    <m/>
    <s v=""/>
    <n v="0"/>
    <m/>
    <n v="0"/>
  </r>
  <r>
    <n v="9"/>
    <s v="תמיכה בריבוי ארגונים"/>
    <x v="37"/>
    <x v="37"/>
    <n v="1"/>
    <n v="5"/>
    <s v="יכולת ניהול הרשאות על מידע שהרשות יכולה לראות בצורה רוחבית - רק נתונים שהמשרד מאשר לרשות לראות (למשל, ע&quot;י סימון פרויקטים &quot;בפוקוס רשות התקשוב הממשלתי&quot;)."/>
    <n v="0"/>
    <x v="0"/>
    <m/>
    <n v="0"/>
    <m/>
    <s v=""/>
    <n v="0"/>
    <m/>
    <n v="0"/>
  </r>
  <r>
    <n v="9"/>
    <s v="תמיכה בריבוי ארגונים"/>
    <x v="37"/>
    <x v="37"/>
    <n v="1"/>
    <n v="6"/>
    <s v="יכולת ניהול הרשאות על מידע שפתוח לכולם בצורה רוחבית - למשל, קטלוגים מרכזיים, מידע מסוכם על תכניות עבודה, תקציב, כ&quot;א ברמת סטטיסטיקות רוחביות על המשרדים."/>
    <n v="0"/>
    <x v="0"/>
    <m/>
    <n v="0"/>
    <m/>
    <s v=""/>
    <n v="0"/>
    <m/>
    <n v="0"/>
  </r>
  <r>
    <n v="9"/>
    <s v="תמיכה בריבוי ארגונים"/>
    <x v="37"/>
    <x v="37"/>
    <n v="1"/>
    <n v="7"/>
    <s v="יכולת ניהול של תהליכי עבודה בין הרשות למשרדים כך שיהיו חשופים למשתמשים מכלל יחידות התקשוב המשרדיות._x000a_"/>
    <n v="0"/>
    <x v="0"/>
    <m/>
    <n v="0"/>
    <m/>
    <s v=""/>
    <n v="0"/>
    <m/>
    <n v="0"/>
  </r>
  <r>
    <n v="9"/>
    <s v="תמיכה בריבוי ארגונים"/>
    <x v="37"/>
    <x v="37"/>
    <n v="1"/>
    <n v="8"/>
    <s v="יכולת ניהול של תהליכי עבודה ייחודיים שהוגדרו ליחידת תקשוב ספציפית כך שיהיו חשופים רק למשתמשים / לקוחות של יחידת התקשוב זו."/>
    <n v="0"/>
    <x v="0"/>
    <m/>
    <n v="0"/>
    <m/>
    <s v=""/>
    <n v="0"/>
    <m/>
    <n v="0"/>
  </r>
  <r>
    <n v="9"/>
    <s v="תמיכה בריבוי ארגונים"/>
    <x v="37"/>
    <x v="37"/>
    <n v="1"/>
    <n v="9"/>
    <s v="יכולת הגדרה ברמת יחידת תקשוב של טפסים משולבים בתהליכי WF משלה, מעבר למה שייושם באופן גנרי במערכת."/>
    <n v="0"/>
    <x v="0"/>
    <m/>
    <n v="0"/>
    <m/>
    <s v=""/>
    <n v="0"/>
    <m/>
    <n v="0"/>
  </r>
  <r>
    <n v="9"/>
    <s v="תמיכה בריבוי ארגונים"/>
    <x v="37"/>
    <x v="37"/>
    <n v="1"/>
    <n v="10"/>
    <s v="יכולת ברמת יחידת תקשוב להוספת של METADATA ספציפי ו/או התאמות של מאפייני שדות וערכיהם ברמת הישויות השונות אשר יהיה חשוף רק למשתמשים / לקוחות הקשורים לאותה יחידת תקשוב"/>
    <n v="0"/>
    <x v="0"/>
    <m/>
    <n v="0"/>
    <m/>
    <s v=""/>
    <n v="0"/>
    <m/>
    <n v="0"/>
  </r>
  <r>
    <n v="9"/>
    <s v="תמיכה בריבוי ארגונים"/>
    <x v="37"/>
    <x v="37"/>
    <n v="1"/>
    <n v="11"/>
    <s v="אפשרות לניהול פרויקט חוצה משרדים כאשר יש משרד מוביל ויש עבודה (WBS) שצריכה להתבצע במשרדים אחרים (כולל ממשל זמין)."/>
    <n v="0"/>
    <x v="0"/>
    <m/>
    <n v="0"/>
    <m/>
    <s v=""/>
    <n v="0"/>
    <m/>
    <n v="0"/>
  </r>
  <r>
    <n v="9"/>
    <s v="תמיכה בריבוי ארגונים"/>
    <x v="37"/>
    <x v="37"/>
    <n v="1"/>
    <n v="12"/>
    <s v="אפשרות לשיתוף תבניות / תהליכים מיוחדים בין משרדים - למשל, משרד שהוסיף תהליך מיוחד והוחלט שעוד משרדים יכולים להשתמש בו - נדרשת יכולת להפוך את התהליך לתהליך ליבה גלובלי."/>
    <n v="0"/>
    <x v="0"/>
    <m/>
    <n v="0"/>
    <m/>
    <s v=""/>
    <n v="0"/>
    <m/>
    <n v="0"/>
  </r>
  <r>
    <n v="9"/>
    <s v="תמיכה בריבוי ארגונים"/>
    <x v="37"/>
    <x v="37"/>
    <n v="1"/>
    <n v="13"/>
    <s v="יכולת לביצוע התאמות של מיקום שדות בטפסים עבור יחידות תקשוב שונות."/>
    <n v="0"/>
    <x v="0"/>
    <m/>
    <n v="0"/>
    <m/>
    <s v=""/>
    <n v="0"/>
    <m/>
    <n v="0"/>
  </r>
  <r>
    <n v="9"/>
    <s v="תמיכה בריבוי ארגונים"/>
    <x v="37"/>
    <x v="37"/>
    <n v="1"/>
    <n v="14"/>
    <s v="יכולת לביצוע התאמות בתהליך ליבה גלובלי עבור יחידות תקשוב שונות (לדוגמא: הוספת שלב לתהליך, הוספת שדות ליישויות המשתתפות בתהליך, התאמת רשימות ערכים וכיו&quot;ב)."/>
    <n v="0"/>
    <x v="0"/>
    <m/>
    <n v="0"/>
    <m/>
    <s v=""/>
    <n v="0"/>
    <m/>
    <n v="0"/>
  </r>
  <r>
    <n v="9"/>
    <s v="תמיכה בריבוי ארגונים"/>
    <x v="37"/>
    <x v="37"/>
    <n v="1"/>
    <n v="15"/>
    <s v="יכולת לביצוע התאמות של הצגת רשימת תוצאות חיפוש, ובכלל זה: עמודות ואופן מיון עבור יחידות תקשוב שונות."/>
    <n v="0"/>
    <x v="0"/>
    <m/>
    <n v="0"/>
    <m/>
    <s v=""/>
    <n v="0"/>
    <m/>
    <n v="0"/>
  </r>
  <r>
    <n v="9"/>
    <s v="תמיכה בריבוי ארגונים"/>
    <x v="37"/>
    <x v="37"/>
    <n v="1"/>
    <n v="16"/>
    <s v="יכולת ביצוע התאמות של מבנה ארגוני עבור יחידות תקשוב שונות"/>
    <n v="0"/>
    <x v="0"/>
    <m/>
    <n v="0"/>
    <m/>
    <s v=""/>
    <n v="0"/>
    <m/>
    <n v="0"/>
  </r>
  <r>
    <n v="9"/>
    <s v="תמיכה בריבוי ארגונים"/>
    <x v="37"/>
    <x v="37"/>
    <n v="1"/>
    <n v="17"/>
    <s v="יכולת ניהול היררכיה של יחידות ביצוע תחת יחידה משרדית, כאשר כל יחידת ביצוע מתנהלת בפניה עצמה והיחידה המשרדית יכולה לראות תמונת מצב מאוחדת מכלל יחידות הביצוע."/>
    <n v="0"/>
    <x v="0"/>
    <m/>
    <n v="0"/>
    <m/>
    <s v=""/>
    <n v="0"/>
    <m/>
    <n v="0"/>
  </r>
  <r>
    <n v="10"/>
    <s v="ניהול משתמשים והרשאות"/>
    <x v="38"/>
    <x v="38"/>
    <n v="1"/>
    <n v="1"/>
    <s v="יכולת להגדיר הרשאות לעובד משרד ספציפי לצורך תמיכה בשירותים של המשרד המיושמים במערכת (מעבר לשירותי הרוחב)._x000a_"/>
    <n v="0"/>
    <x v="0"/>
    <m/>
    <n v="0"/>
    <m/>
    <s v=""/>
    <n v="0"/>
    <m/>
    <n v="0"/>
  </r>
  <r>
    <n v="10"/>
    <s v="ניהול משתמשים והרשאות"/>
    <x v="38"/>
    <x v="38"/>
    <n v="1"/>
    <n v="2"/>
    <s v="יכולת ל- Administrator שיוגדר ברמת רשות התקשוב הממשלתי (אחראי בין השאר על כל שירותי הרוחב שבשימוש כלל המשרדים)._x000a_"/>
    <n v="0"/>
    <x v="0"/>
    <m/>
    <n v="0"/>
    <m/>
    <s v=""/>
    <n v="0"/>
    <m/>
    <n v="0"/>
  </r>
  <r>
    <n v="10"/>
    <s v="ניהול משתמשים והרשאות"/>
    <x v="38"/>
    <x v="38"/>
    <n v="1"/>
    <n v="3"/>
    <s v="יכולת להזדהות בתור משתמש אחר בסביבת הבדיקות (כלל סוגי המשתמשים בכלל משרדים)._x000a_"/>
    <n v="0"/>
    <x v="0"/>
    <m/>
    <n v="0"/>
    <m/>
    <s v=""/>
    <n v="0"/>
    <m/>
    <n v="0"/>
  </r>
  <r>
    <n v="10"/>
    <s v="ניהול משתמשים והרשאות"/>
    <x v="38"/>
    <x v="38"/>
    <n v="1"/>
    <n v="4"/>
    <s v="יצירה, צפיה, עדכון ומחיקה של משתמשים"/>
    <n v="0"/>
    <x v="0"/>
    <m/>
    <n v="0"/>
    <m/>
    <s v=""/>
    <n v="0"/>
    <m/>
    <n v="0"/>
  </r>
  <r>
    <n v="10"/>
    <s v="ניהול משתמשים והרשאות"/>
    <x v="38"/>
    <x v="38"/>
    <n v="1"/>
    <n v="5"/>
    <s v="ניהול קבוצות משתמשים"/>
    <n v="0"/>
    <x v="0"/>
    <m/>
    <n v="0"/>
    <m/>
    <s v=""/>
    <n v="0"/>
    <m/>
    <n v="0"/>
  </r>
  <r>
    <n v="10"/>
    <s v="ניהול משתמשים והרשאות"/>
    <x v="38"/>
    <x v="38"/>
    <n v="1"/>
    <n v="6"/>
    <s v="שיוך משתמשים לקבוצות משתמשים"/>
    <n v="0"/>
    <x v="0"/>
    <m/>
    <n v="0"/>
    <m/>
    <s v=""/>
    <n v="0"/>
    <m/>
    <n v="0"/>
  </r>
  <r>
    <n v="10"/>
    <s v="ניהול משתמשים והרשאות"/>
    <x v="38"/>
    <x v="38"/>
    <n v="1"/>
    <n v="7"/>
    <s v="ניהול תפקידים (Roles) למשתמשים"/>
    <n v="0"/>
    <x v="0"/>
    <m/>
    <n v="0"/>
    <m/>
    <s v=""/>
    <n v="0"/>
    <m/>
    <n v="0"/>
  </r>
  <r>
    <n v="10"/>
    <s v="ניהול משתמשים והרשאות"/>
    <x v="38"/>
    <x v="38"/>
    <n v="1"/>
    <n v="8"/>
    <s v="ניהול הרשאות CRUD כלל הישויות המנוהלות במערכת לכל משתמש"/>
    <n v="0"/>
    <x v="0"/>
    <m/>
    <n v="0"/>
    <m/>
    <s v=""/>
    <n v="0"/>
    <m/>
    <n v="0"/>
  </r>
  <r>
    <n v="10"/>
    <s v="ניהול משתמשים והרשאות"/>
    <x v="38"/>
    <x v="38"/>
    <n v="1"/>
    <n v="9"/>
    <s v="ניהול הרשאות CRUD כלל הישויות המנוהלות במערכת לכל קבוצת משתמשים"/>
    <n v="0"/>
    <x v="0"/>
    <m/>
    <n v="0"/>
    <m/>
    <s v=""/>
    <n v="0"/>
    <m/>
    <n v="0"/>
  </r>
  <r>
    <n v="10"/>
    <s v="ניהול משתמשים והרשאות"/>
    <x v="38"/>
    <x v="38"/>
    <n v="1"/>
    <n v="10"/>
    <s v="ניהול הרשאות CRUD כלל הישויות המנוהלות במערכת לכל תפקיד"/>
    <n v="0"/>
    <x v="0"/>
    <m/>
    <n v="0"/>
    <m/>
    <s v=""/>
    <n v="0"/>
    <m/>
    <n v="0"/>
  </r>
  <r>
    <n v="10"/>
    <s v="ניהול משתמשים והרשאות"/>
    <x v="38"/>
    <x v="38"/>
    <n v="1"/>
    <n v="11"/>
    <s v="ניהול הרשאות CRUD כלל הישויות המנוהלות במערכת לכל משתמשים יחידת תקשוב ספציפית"/>
    <n v="0"/>
    <x v="0"/>
    <m/>
    <n v="0"/>
    <m/>
    <s v=""/>
    <n v="0"/>
    <m/>
    <n v="0"/>
  </r>
  <r>
    <n v="10"/>
    <s v="ניהול משתמשים והרשאות"/>
    <x v="38"/>
    <x v="38"/>
    <n v="1"/>
    <n v="12"/>
    <s v="אפשרות למתן הרשאות לצפייה בלבד"/>
    <n v="0"/>
    <x v="0"/>
    <m/>
    <n v="0"/>
    <m/>
    <s v=""/>
    <n v="0"/>
    <m/>
    <n v="0"/>
  </r>
  <r>
    <n v="10"/>
    <s v="ניהול משתמשים והרשאות"/>
    <x v="38"/>
    <x v="38"/>
    <n v="1"/>
    <n v="13"/>
    <s v="תמיכה בהתנתקות אוטומטית לאחר משך זמן של חוסר פעילות."/>
    <n v="0"/>
    <x v="0"/>
    <m/>
    <n v="0"/>
    <m/>
    <s v=""/>
    <n v="0"/>
    <m/>
    <n v="0"/>
  </r>
  <r>
    <n v="10"/>
    <s v="ניהול משתמשים והרשאות"/>
    <x v="38"/>
    <x v="38"/>
    <n v="1"/>
    <n v="14"/>
    <s v="תמיכה בדרישה לשינוי סיסמא בתדירות שתיקבע על פי סטנדרט אבטחת מידע של רשות התקשוב הממשלתי."/>
    <n v="0"/>
    <x v="0"/>
    <m/>
    <n v="0"/>
    <m/>
    <s v=""/>
    <n v="0"/>
    <m/>
    <n v="0"/>
  </r>
  <r>
    <n v="10"/>
    <s v="ניהול משתמשים והרשאות"/>
    <x v="39"/>
    <x v="39"/>
    <n v="2"/>
    <s v="1"/>
    <s v="יכולת הזדהות לפי שם משתמש וסיסמא"/>
    <n v="0"/>
    <x v="0"/>
    <m/>
    <n v="0"/>
    <m/>
    <s v=""/>
    <n v="0"/>
    <m/>
    <n v="0"/>
  </r>
  <r>
    <n v="10"/>
    <s v="ניהול משתמשים והרשאות"/>
    <x v="39"/>
    <x v="39"/>
    <n v="2"/>
    <s v="2"/>
    <s v="יכולת הזדהות באמצעות כרטיס חכם באופן ישיר (כרטיס תמו&quot;ז)"/>
    <n v="0"/>
    <x v="0"/>
    <m/>
    <n v="0"/>
    <m/>
    <s v=""/>
    <n v="0"/>
    <m/>
    <n v="0"/>
  </r>
  <r>
    <n v="10"/>
    <s v="ניהול משתמשים והרשאות"/>
    <x v="39"/>
    <x v="39"/>
    <n v="2"/>
    <s v="3"/>
    <s v="יכולת הזדהות מול Active Directory מרכזי"/>
    <n v="0"/>
    <x v="0"/>
    <m/>
    <n v="0"/>
    <m/>
    <s v=""/>
    <n v="0"/>
    <m/>
    <n v="0"/>
  </r>
  <r>
    <n v="10"/>
    <s v="ניהול משתמשים והרשאות"/>
    <x v="39"/>
    <x v="39"/>
    <n v="2"/>
    <s v="4"/>
    <s v="יכולת הזדהות מול Active Directory מקומי של כל משרד בהתאם למשרד לו שייך המשתמש שמתחבר למערכת"/>
    <n v="0"/>
    <x v="0"/>
    <m/>
    <n v="0"/>
    <m/>
    <s v=""/>
    <n v="0"/>
    <m/>
    <n v="0"/>
  </r>
  <r>
    <n v="10"/>
    <s v="ניהול משתמשים והרשאות"/>
    <x v="39"/>
    <x v="39"/>
    <n v="2"/>
    <s v="5"/>
    <s v="יכולת עבודה מול רכיב SSO"/>
    <n v="0"/>
    <x v="0"/>
    <m/>
    <n v="0"/>
    <m/>
    <s v=""/>
    <n v="0"/>
    <m/>
    <n v="0"/>
  </r>
  <r>
    <n v="10"/>
    <s v="ניהול משתמשים והרשאות"/>
    <x v="39"/>
    <x v="39"/>
    <n v="2"/>
    <s v="6"/>
    <s v="תמיכה בקישור מול מערכות IDM (ניהול זהויות)"/>
    <n v="0"/>
    <x v="0"/>
    <m/>
    <n v="0"/>
    <m/>
    <s v=""/>
    <n v="0"/>
    <m/>
    <n v="0"/>
  </r>
  <r>
    <n v="10"/>
    <s v="ניהול משתמשים והרשאות"/>
    <x v="39"/>
    <x v="39"/>
    <n v="2"/>
    <n v="7"/>
    <s v="תמיכה באפשרות לאישורים בתוך תהליך עבודה במערכת כולל שילוב מול כרטיס חכם (כרטיס תמו&quot;ז)."/>
    <n v="0"/>
    <x v="0"/>
    <m/>
    <n v="0"/>
    <m/>
    <s v=""/>
    <n v="0"/>
    <m/>
    <n v="0"/>
  </r>
  <r>
    <n v="10"/>
    <s v="ניהול משתמשים והרשאות"/>
    <x v="39"/>
    <x v="39"/>
    <n v="2"/>
    <n v="8"/>
    <s v="תמיכה בעבודה בחיבור מאובטח מרחוק על בסיס SSL VPN."/>
    <n v="0"/>
    <x v="0"/>
    <m/>
    <n v="0"/>
    <m/>
    <s v=""/>
    <n v="0"/>
    <m/>
    <n v="0"/>
  </r>
  <r>
    <n v="10"/>
    <s v="ניהול משתמשים והרשאות"/>
    <x v="39"/>
    <x v="39"/>
    <n v="2"/>
    <n v="9"/>
    <s v="יכולת יישום הזדהות בפרוטוקול SAML במקום שנדרש ליישם Federation כאשר הזהות תינתן על ידי המשרד עצמו באמצעות מערכות פנימיות של המשרד (ההתקשורת בין הצדדים תיעשה על ידי שימוש בפרוטוקול SAML 2.0, תוך יצירת אמון (trust) ביניהם, על ידי החלפת מידע חתום)"/>
    <n v="0"/>
    <x v="0"/>
    <m/>
    <n v="0"/>
    <m/>
    <s v=""/>
    <n v="0"/>
    <m/>
    <n v="0"/>
  </r>
  <r>
    <n v="11"/>
    <s v="ממשק משתמש - UI"/>
    <x v="40"/>
    <x v="40"/>
    <n v="1"/>
    <n v="1"/>
    <s v="התאמה לעבודה עם ציוד שונה (מחשב נייד, מחשב נייח, סלולרי וטבלט)"/>
    <n v="0"/>
    <x v="0"/>
    <m/>
    <n v="0"/>
    <m/>
    <s v=""/>
    <n v="0"/>
    <m/>
    <n v="0"/>
  </r>
  <r>
    <n v="11"/>
    <s v="ממשק משתמש - UI"/>
    <x v="40"/>
    <x v="40"/>
    <n v="1"/>
    <n v="2"/>
    <s v="ממשק HTML5 מלא לכל הפונקציונאליות."/>
    <n v="0"/>
    <x v="0"/>
    <m/>
    <n v="0"/>
    <m/>
    <s v=""/>
    <n v="0"/>
    <m/>
    <n v="0"/>
  </r>
  <r>
    <n v="11"/>
    <s v="ממשק משתמש - UI"/>
    <x v="41"/>
    <x v="41"/>
    <n v="2"/>
    <s v="1"/>
    <s v="ממשק העבודה של המערכת (תפריטים, הזנה, ניהול וצפייה) יתמוך בצורה מלאה בשפה העברית ועם RTL"/>
    <n v="0"/>
    <x v="0"/>
    <m/>
    <n v="0"/>
    <m/>
    <s v=""/>
    <n v="0"/>
    <m/>
    <n v="0"/>
  </r>
  <r>
    <n v="11"/>
    <s v="ממשק משתמש - UI"/>
    <x v="41"/>
    <x v="41"/>
    <n v="2"/>
    <s v="2"/>
    <s v="יכולת של המשתמש לבחור בין ממשק עבודה בעברית לממשק באנגלית "/>
    <n v="0"/>
    <x v="0"/>
    <m/>
    <n v="0"/>
    <m/>
    <s v=""/>
    <n v="0"/>
    <m/>
    <n v="0"/>
  </r>
  <r>
    <n v="11"/>
    <s v="ממשק משתמש - UI"/>
    <x v="41"/>
    <x v="41"/>
    <n v="2"/>
    <s v="3"/>
    <s v="תמיכה בשפות: עברית ואנגלית, כולל תמיכה מלאה במחרוזות משולבות עברית, אנגלית, ספרות ותווים אחרים. "/>
    <n v="0"/>
    <x v="0"/>
    <m/>
    <n v="0"/>
    <m/>
    <s v=""/>
    <n v="0"/>
    <m/>
    <n v="0"/>
  </r>
  <r>
    <n v="11"/>
    <s v="ממשק משתמש - UI"/>
    <x v="42"/>
    <x v="42"/>
    <n v="3"/>
    <n v="1"/>
    <s v="תפעול פשוט ואינטואיטיבי. "/>
    <n v="0"/>
    <x v="0"/>
    <m/>
    <n v="0"/>
    <m/>
    <s v=""/>
    <n v="0"/>
    <m/>
    <n v="0"/>
  </r>
  <r>
    <n v="11"/>
    <s v="ממשק משתמש - UI"/>
    <x v="42"/>
    <x v="42"/>
    <n v="3"/>
    <n v="2"/>
    <s v="ניווט מהיר וקל בין מסכים. "/>
    <n v="0"/>
    <x v="0"/>
    <m/>
    <n v="0"/>
    <m/>
    <s v=""/>
    <n v="0"/>
    <m/>
    <n v="0"/>
  </r>
  <r>
    <n v="11"/>
    <s v="ממשק משתמש - UI"/>
    <x v="42"/>
    <x v="42"/>
    <n v="3"/>
    <n v="3"/>
    <s v="שמירה על אחידות בעיצוב המסכים, כגון במיקום סרגלי הכלים. "/>
    <n v="0"/>
    <x v="0"/>
    <m/>
    <n v="0"/>
    <m/>
    <s v=""/>
    <n v="0"/>
    <m/>
    <n v="0"/>
  </r>
  <r>
    <n v="11"/>
    <s v="ממשק משתמש - UI"/>
    <x v="42"/>
    <x v="42"/>
    <n v="3"/>
    <n v="4"/>
    <s v="תמיכה בעבודה עם ריבוי אובייקטים, כך שיתאפשר ביצוע פעולה ביותר מרשומה אחת במקביל. "/>
    <n v="0"/>
    <x v="0"/>
    <m/>
    <n v="0"/>
    <m/>
    <s v=""/>
    <n v="0"/>
    <m/>
    <n v="0"/>
  </r>
  <r>
    <n v="11"/>
    <s v="ממשק משתמש - UI"/>
    <x v="42"/>
    <x v="42"/>
    <n v="3"/>
    <n v="5"/>
    <s v="תמיכה באימות (Validation) על תקינות קלט."/>
    <n v="0"/>
    <x v="0"/>
    <m/>
    <n v="0"/>
    <m/>
    <s v=""/>
    <n v="0"/>
    <m/>
    <n v="0"/>
  </r>
  <r>
    <n v="11"/>
    <s v="ממשק משתמש - UI"/>
    <x v="42"/>
    <x v="42"/>
    <n v="3"/>
    <n v="6"/>
    <s v="יכולת לעזרה באמצעות כפתור &quot;עזרה&quot; ו/או באמצעות Tool Tip."/>
    <n v="0"/>
    <x v="0"/>
    <m/>
    <n v="0"/>
    <m/>
    <s v=""/>
    <n v="0"/>
    <m/>
    <n v="0"/>
  </r>
  <r>
    <n v="11"/>
    <s v="ממשק משתמש - UI"/>
    <x v="42"/>
    <x v="42"/>
    <n v="3"/>
    <n v="7"/>
    <s v="יכולת שימוש בלחצני פעולה, רק אם פעולתם אמורה להיות אפשרית."/>
    <n v="0"/>
    <x v="0"/>
    <m/>
    <n v="0"/>
    <m/>
    <s v=""/>
    <n v="0"/>
    <m/>
    <n v="0"/>
  </r>
  <r>
    <n v="11"/>
    <s v="ממשק משתמש - UI"/>
    <x v="42"/>
    <x v="42"/>
    <n v="3"/>
    <n v="8"/>
    <s v="יכולת חיווי ברור על שדות חובה בהתאם לקונבנציה המקובלת: * (כוכבית בצבע אדום). "/>
    <n v="0"/>
    <x v="0"/>
    <m/>
    <n v="0"/>
    <m/>
    <s v=""/>
    <n v="0"/>
    <m/>
    <n v="0"/>
  </r>
  <r>
    <n v="11"/>
    <s v="ממשק משתמש - UI"/>
    <x v="42"/>
    <x v="42"/>
    <n v="3"/>
    <n v="9"/>
    <s v="יכולת מקשי קיצור במקלדת עבור הפעלת פונקציות שכיחות."/>
    <n v="0"/>
    <x v="0"/>
    <m/>
    <n v="0"/>
    <m/>
    <s v=""/>
    <n v="0"/>
    <m/>
    <n v="0"/>
  </r>
  <r>
    <n v="11"/>
    <s v="ממשק משתמש - UI"/>
    <x v="42"/>
    <x v="42"/>
    <n v="3"/>
    <n v="10"/>
    <s v="יכולת להצגת מראה מקום במערכת בכל מסך. לדוגמא: מסך &quot;הקצאת משאבים&quot;, פרויקט &quot;אתר GOV&quot;"/>
    <n v="0"/>
    <x v="0"/>
    <m/>
    <n v="0"/>
    <m/>
    <s v=""/>
    <n v="0"/>
    <m/>
    <n v="0"/>
  </r>
  <r>
    <n v="12"/>
    <s v="דרישות נוספות"/>
    <x v="43"/>
    <x v="43"/>
    <n v="1"/>
    <n v="1"/>
    <s v="יכולת לעדכונים גורפים במערכת (למשל, החלפת מנהל פרויקט גורפת במקרה של עזיבת עובד, עדכון סטטוס גורף לרשימת דרישות בגרסה שהועברה לייצור וכו')."/>
    <n v="0"/>
    <x v="0"/>
    <m/>
    <n v="0"/>
    <m/>
    <s v=""/>
    <n v="0"/>
    <m/>
    <n v="0"/>
  </r>
  <r>
    <n v="12"/>
    <s v="דרישות נוספות"/>
    <x v="44"/>
    <x v="44"/>
    <n v="2"/>
    <n v="1"/>
    <s v="תמיכה בביצוע תהליך הפקת לקחים כולל שימוש בטופס ממוחשב."/>
    <n v="1"/>
    <x v="1"/>
    <m/>
    <n v="0"/>
    <m/>
    <s v=""/>
    <n v="0"/>
    <m/>
    <n v="0"/>
  </r>
  <r>
    <n v="12"/>
    <s v="דרישות נוספות"/>
    <x v="44"/>
    <x v="44"/>
    <n v="2"/>
    <n v="2"/>
    <s v="יכולת פתיחת דרישות עבור פעילויות מניעה ופעילויות לפתרון שורש, שעלו בתהליך הפקת הלקחים ושמירת הקשר בין הישויות."/>
    <n v="1"/>
    <x v="1"/>
    <m/>
    <n v="0"/>
    <m/>
    <m/>
    <n v="0"/>
    <m/>
    <m/>
  </r>
  <r>
    <n v="12"/>
    <s v="דרישות נוספות"/>
    <x v="44"/>
    <x v="44"/>
    <n v="2"/>
    <n v="3"/>
    <s v="אפשרות הקמת מאגר לקחים ותובנות ברמת משרד כולל העשרת הנתונים ב- Metadata לצורך קיטלוג."/>
    <n v="1"/>
    <x v="1"/>
    <m/>
    <n v="0"/>
    <m/>
    <m/>
    <n v="0"/>
    <m/>
    <m/>
  </r>
  <r>
    <n v="12"/>
    <s v="דרישות נוספות"/>
    <x v="44"/>
    <x v="44"/>
    <n v="2"/>
    <n v="4"/>
    <s v="אפשרות לעדכן לקחים ותובנות מרמת המשרד למאגר לקחים ותובנות רוחבי"/>
    <n v="2"/>
    <x v="1"/>
    <m/>
    <n v="0"/>
    <m/>
    <m/>
    <n v="0"/>
    <m/>
    <m/>
  </r>
  <r>
    <n v="12"/>
    <s v="דרישות נוספות"/>
    <x v="44"/>
    <x v="44"/>
    <n v="2"/>
    <n v="5"/>
    <s v="אפשרות להצגת לקחים רלוונטיים לפי נתוני הקיטלוג במסכי המערכת התומכים בתהליכים (לדוגמא: בתהליך ניהול פרויקט, בשלב הייזום יוצגו תובנות ולקחים שקוטלגו לתהליך ליבה = ניהול פרויקטים, שלב = ייזום)."/>
    <n v="2"/>
    <x v="1"/>
    <m/>
    <n v="0"/>
    <m/>
    <m/>
    <n v="0"/>
    <m/>
    <m/>
  </r>
  <r>
    <n v="12"/>
    <s v="דרישות נוספות"/>
    <x v="45"/>
    <x v="45"/>
    <n v="3"/>
    <n v="1"/>
    <s v="יכולת ניהול סוגי מדדים שונים: מדדי שירות, מדדי איכות פיתוח, איכות בדיקות וכו'._x000a_שמירת יעדים שנתיים, שמירת מדידה תקופתית כפי שתוגדר ע&quot;י רשות התקשוב הממשלתי, הכנת גרפים ברמת מדד על מגמה ברמת משרד ומגמה ברמת רשות התקשוב הממשלתי (עפ&quot;י ממוצע המדידות בכלל המשרדים) בין תקופות המדידה."/>
    <n v="0"/>
    <x v="1"/>
    <m/>
    <n v="0"/>
    <m/>
    <s v=""/>
    <n v="0"/>
    <m/>
    <n v="0"/>
  </r>
  <r>
    <n v="12"/>
    <s v="דרישות נוספות"/>
    <x v="46"/>
    <x v="46"/>
    <s v="4"/>
    <s v="1"/>
    <s v="כל פעולה במערכת תהיה הפיכה (יכולת להפעלת UNDO)"/>
    <n v="0"/>
    <x v="0"/>
    <m/>
    <n v="0"/>
    <m/>
    <s v=""/>
    <n v="0"/>
    <m/>
    <n v="0"/>
  </r>
  <r>
    <n v="12"/>
    <s v="דרישות נוספות"/>
    <x v="46"/>
    <x v="46"/>
    <s v="4"/>
    <s v="2"/>
    <s v="לפעולות שאינן הפיכות תוקדם אזהרה או בקשת אישור מיוחד לפני הפעלה"/>
    <n v="0"/>
    <x v="0"/>
    <m/>
    <n v="0"/>
    <m/>
    <s v=""/>
    <n v="0"/>
    <m/>
    <n v="0"/>
  </r>
  <r>
    <n v="12"/>
    <s v="דרישות נוספות"/>
    <x v="46"/>
    <x v="46"/>
    <s v="4"/>
    <n v="3"/>
    <s v="מניעת מחיקה של מידע (מחיקה לוגית ולא פיזית) "/>
    <n v="0"/>
    <x v="0"/>
    <m/>
    <n v="0"/>
    <m/>
    <s v=""/>
    <n v="0"/>
    <m/>
    <n v="0"/>
  </r>
  <r>
    <n v="12"/>
    <s v="דרישות נוספות"/>
    <x v="46"/>
    <x v="46"/>
    <s v="4"/>
    <s v="4"/>
    <s v="כל פעולה מחיקה במערכת תתועד"/>
    <n v="0"/>
    <x v="0"/>
    <m/>
    <n v="0"/>
    <m/>
    <s v=""/>
    <n v="0"/>
    <m/>
    <n v="0"/>
  </r>
  <r>
    <m/>
    <m/>
    <x v="47"/>
    <x v="47"/>
    <m/>
    <m/>
    <m/>
    <m/>
    <x v="3"/>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ערכים" updatedVersion="5" minRefreshableVersion="3" showDrill="0" useAutoFormatting="1" rowGrandTotals="0" itemPrintTitles="1" createdVersion="4" indent="0" compact="0" compactData="0" gridDropZones="1" multipleFieldFilters="0">
  <location ref="A5:F53" firstHeaderRow="1" firstDataRow="2" firstDataCol="2"/>
  <pivotFields count="16">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m="1" x="49"/>
        <item x="35"/>
        <item m="1" x="48"/>
        <item x="36"/>
        <item x="37"/>
        <item x="38"/>
        <item m="1" x="50"/>
        <item x="39"/>
        <item x="40"/>
        <item x="41"/>
        <item x="42"/>
        <item x="43"/>
        <item m="1" x="51"/>
        <item x="44"/>
        <item x="45"/>
        <item x="47"/>
        <item x="46"/>
      </items>
    </pivotField>
    <pivotField axis="axisRow" compact="0" outline="0" showAll="0">
      <items count="60">
        <item x="40"/>
        <item x="15"/>
        <item m="1" x="57"/>
        <item x="46"/>
        <item x="39"/>
        <item x="35"/>
        <item x="29"/>
        <item x="28"/>
        <item x="25"/>
        <item x="26"/>
        <item x="27"/>
        <item x="30"/>
        <item m="1" x="55"/>
        <item x="33"/>
        <item x="4"/>
        <item x="22"/>
        <item m="1" x="54"/>
        <item x="9"/>
        <item x="1"/>
        <item x="31"/>
        <item m="1" x="53"/>
        <item x="10"/>
        <item x="8"/>
        <item m="1" x="50"/>
        <item x="6"/>
        <item x="7"/>
        <item x="17"/>
        <item x="13"/>
        <item m="1" x="49"/>
        <item x="3"/>
        <item x="43"/>
        <item x="5"/>
        <item x="0"/>
        <item m="1" x="56"/>
        <item x="32"/>
        <item x="24"/>
        <item x="2"/>
        <item x="37"/>
        <item x="18"/>
        <item x="34"/>
        <item x="47"/>
        <item x="41"/>
        <item x="11"/>
        <item x="38"/>
        <item m="1" x="51"/>
        <item x="42"/>
        <item m="1" x="52"/>
        <item x="19"/>
        <item x="16"/>
        <item x="20"/>
        <item x="44"/>
        <item m="1" x="58"/>
        <item x="21"/>
        <item x="23"/>
        <item x="12"/>
        <item x="14"/>
        <item m="1" x="48"/>
        <item x="45"/>
        <item x="36"/>
        <item t="default"/>
      </items>
    </pivotField>
    <pivotField compact="0" outline="0" showAll="0" defaultSubtotal="0"/>
    <pivotField compact="0" outline="0" showAll="0"/>
    <pivotField dataField="1" compact="0" outline="0" showAll="0"/>
    <pivotField compact="0" outline="0" showAll="0" defaultSubtotal="0"/>
    <pivotField axis="axisCol" compact="0" outline="0" multipleItemSelectionAllowed="1" showAll="0" defaultSubtotal="0">
      <items count="4">
        <item x="0"/>
        <item x="1"/>
        <item x="2"/>
        <item h="1" x="3"/>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2">
    <field x="2"/>
    <field x="3"/>
  </rowFields>
  <rowItems count="47">
    <i>
      <x/>
      <x v="32"/>
    </i>
    <i>
      <x v="1"/>
      <x v="18"/>
    </i>
    <i>
      <x v="2"/>
      <x v="36"/>
    </i>
    <i>
      <x v="3"/>
      <x v="29"/>
    </i>
    <i>
      <x v="4"/>
      <x v="14"/>
    </i>
    <i>
      <x v="5"/>
      <x v="31"/>
    </i>
    <i>
      <x v="6"/>
      <x v="24"/>
    </i>
    <i>
      <x v="7"/>
      <x v="25"/>
    </i>
    <i>
      <x v="8"/>
      <x v="22"/>
    </i>
    <i>
      <x v="9"/>
      <x v="17"/>
    </i>
    <i>
      <x v="10"/>
      <x v="21"/>
    </i>
    <i>
      <x v="11"/>
      <x v="42"/>
    </i>
    <i>
      <x v="12"/>
      <x v="54"/>
    </i>
    <i>
      <x v="13"/>
      <x v="27"/>
    </i>
    <i>
      <x v="14"/>
      <x v="55"/>
    </i>
    <i>
      <x v="15"/>
      <x v="1"/>
    </i>
    <i>
      <x v="16"/>
      <x v="48"/>
    </i>
    <i>
      <x v="17"/>
      <x v="26"/>
    </i>
    <i>
      <x v="18"/>
      <x v="38"/>
    </i>
    <i>
      <x v="19"/>
      <x v="47"/>
    </i>
    <i>
      <x v="20"/>
      <x v="49"/>
    </i>
    <i>
      <x v="21"/>
      <x v="52"/>
    </i>
    <i>
      <x v="22"/>
      <x v="15"/>
    </i>
    <i>
      <x v="23"/>
      <x v="53"/>
    </i>
    <i>
      <x v="24"/>
      <x v="35"/>
    </i>
    <i>
      <x v="25"/>
      <x v="8"/>
    </i>
    <i>
      <x v="26"/>
      <x v="9"/>
    </i>
    <i>
      <x v="27"/>
      <x v="10"/>
    </i>
    <i>
      <x v="28"/>
      <x v="7"/>
    </i>
    <i>
      <x v="29"/>
      <x v="6"/>
    </i>
    <i>
      <x v="30"/>
      <x v="11"/>
    </i>
    <i>
      <x v="31"/>
      <x v="19"/>
    </i>
    <i>
      <x v="32"/>
      <x v="34"/>
    </i>
    <i>
      <x v="33"/>
      <x v="13"/>
    </i>
    <i>
      <x v="34"/>
      <x v="39"/>
    </i>
    <i>
      <x v="36"/>
      <x v="5"/>
    </i>
    <i>
      <x v="38"/>
      <x v="58"/>
    </i>
    <i>
      <x v="39"/>
      <x v="37"/>
    </i>
    <i>
      <x v="40"/>
      <x v="43"/>
    </i>
    <i>
      <x v="42"/>
      <x v="4"/>
    </i>
    <i>
      <x v="43"/>
      <x/>
    </i>
    <i>
      <x v="44"/>
      <x v="41"/>
    </i>
    <i>
      <x v="45"/>
      <x v="45"/>
    </i>
    <i>
      <x v="46"/>
      <x v="30"/>
    </i>
    <i>
      <x v="48"/>
      <x v="50"/>
    </i>
    <i>
      <x v="49"/>
      <x v="57"/>
    </i>
    <i>
      <x v="51"/>
      <x v="3"/>
    </i>
  </rowItems>
  <colFields count="1">
    <field x="8"/>
  </colFields>
  <colItems count="4">
    <i>
      <x/>
    </i>
    <i>
      <x v="1"/>
    </i>
    <i>
      <x v="2"/>
    </i>
    <i t="grand">
      <x/>
    </i>
  </colItems>
  <dataFields count="1">
    <dataField name="ספירה של תיאור דרישה" fld="6" subtotal="count" baseField="0" baseItem="0" numFmtId="1"/>
  </dataFields>
  <formats count="267">
    <format dxfId="266">
      <pivotArea type="all" dataOnly="0" outline="0" fieldPosition="0"/>
    </format>
    <format dxfId="265">
      <pivotArea dataOnly="0" labelOnly="1" grandRow="1" outline="0" fieldPosition="0"/>
    </format>
    <format dxfId="264">
      <pivotArea dataOnly="0" labelOnly="1" outline="0" fieldPosition="0">
        <references count="1">
          <reference field="3" count="0"/>
        </references>
      </pivotArea>
    </format>
    <format dxfId="263">
      <pivotArea field="3" type="button" dataOnly="0" labelOnly="1" outline="0" axis="axisRow" fieldPosition="1"/>
    </format>
    <format dxfId="262">
      <pivotArea outline="0" collapsedLevelsAreSubtotals="1" fieldPosition="0"/>
    </format>
    <format dxfId="261">
      <pivotArea outline="0" collapsedLevelsAreSubtotals="1" fieldPosition="0">
        <references count="1">
          <reference field="4294967294" count="1" selected="0">
            <x v="0"/>
          </reference>
        </references>
      </pivotArea>
    </format>
    <format dxfId="260">
      <pivotArea type="all" dataOnly="0" outline="0" fieldPosition="0"/>
    </format>
    <format dxfId="259">
      <pivotArea dataOnly="0" labelOnly="1" outline="0" fieldPosition="0">
        <references count="1">
          <reference field="8" count="0"/>
        </references>
      </pivotArea>
    </format>
    <format dxfId="258">
      <pivotArea dataOnly="0" labelOnly="1" grandCol="1" outline="0" fieldPosition="0"/>
    </format>
    <format dxfId="257">
      <pivotArea outline="0" collapsedLevelsAreSubtotals="1" fieldPosition="0"/>
    </format>
    <format dxfId="256">
      <pivotArea dataOnly="0" labelOnly="1" outline="0" fieldPosition="0">
        <references count="1">
          <reference field="2" count="47">
            <x v="0"/>
            <x v="1"/>
            <x v="2"/>
            <x v="3"/>
            <x v="4"/>
            <x v="5"/>
            <x v="6"/>
            <x v="7"/>
            <x v="8"/>
            <x v="9"/>
            <x v="10"/>
            <x v="11"/>
            <x v="12"/>
            <x v="13"/>
            <x v="14"/>
            <x v="15"/>
            <x v="16"/>
            <x v="17"/>
            <x v="18"/>
            <x v="19"/>
            <x v="20"/>
            <x v="21"/>
            <x v="22"/>
            <x v="23"/>
            <x v="24"/>
            <x v="25"/>
            <x v="26"/>
            <x v="27"/>
            <x v="28"/>
            <x v="29"/>
            <x v="30"/>
            <x v="31"/>
            <x v="32"/>
            <x v="33"/>
            <x v="34"/>
            <x v="36"/>
            <x v="38"/>
            <x v="39"/>
            <x v="40"/>
            <x v="42"/>
            <x v="43"/>
            <x v="44"/>
            <x v="45"/>
            <x v="46"/>
            <x v="48"/>
            <x v="49"/>
            <x v="51"/>
          </reference>
        </references>
      </pivotArea>
    </format>
    <format dxfId="255">
      <pivotArea dataOnly="0" labelOnly="1" outline="0" fieldPosition="0">
        <references count="2">
          <reference field="2" count="1" selected="0">
            <x v="0"/>
          </reference>
          <reference field="3" count="1">
            <x v="32"/>
          </reference>
        </references>
      </pivotArea>
    </format>
    <format dxfId="254">
      <pivotArea dataOnly="0" labelOnly="1" outline="0" fieldPosition="0">
        <references count="2">
          <reference field="2" count="1" selected="0">
            <x v="1"/>
          </reference>
          <reference field="3" count="1">
            <x v="18"/>
          </reference>
        </references>
      </pivotArea>
    </format>
    <format dxfId="253">
      <pivotArea dataOnly="0" labelOnly="1" outline="0" fieldPosition="0">
        <references count="2">
          <reference field="2" count="1" selected="0">
            <x v="2"/>
          </reference>
          <reference field="3" count="1">
            <x v="36"/>
          </reference>
        </references>
      </pivotArea>
    </format>
    <format dxfId="252">
      <pivotArea dataOnly="0" labelOnly="1" outline="0" fieldPosition="0">
        <references count="2">
          <reference field="2" count="1" selected="0">
            <x v="3"/>
          </reference>
          <reference field="3" count="1">
            <x v="29"/>
          </reference>
        </references>
      </pivotArea>
    </format>
    <format dxfId="251">
      <pivotArea dataOnly="0" labelOnly="1" outline="0" fieldPosition="0">
        <references count="2">
          <reference field="2" count="1" selected="0">
            <x v="4"/>
          </reference>
          <reference field="3" count="1">
            <x v="14"/>
          </reference>
        </references>
      </pivotArea>
    </format>
    <format dxfId="250">
      <pivotArea dataOnly="0" labelOnly="1" outline="0" fieldPosition="0">
        <references count="2">
          <reference field="2" count="1" selected="0">
            <x v="5"/>
          </reference>
          <reference field="3" count="1">
            <x v="31"/>
          </reference>
        </references>
      </pivotArea>
    </format>
    <format dxfId="249">
      <pivotArea dataOnly="0" labelOnly="1" outline="0" fieldPosition="0">
        <references count="2">
          <reference field="2" count="1" selected="0">
            <x v="6"/>
          </reference>
          <reference field="3" count="1">
            <x v="24"/>
          </reference>
        </references>
      </pivotArea>
    </format>
    <format dxfId="248">
      <pivotArea dataOnly="0" labelOnly="1" outline="0" fieldPosition="0">
        <references count="2">
          <reference field="2" count="1" selected="0">
            <x v="7"/>
          </reference>
          <reference field="3" count="1">
            <x v="25"/>
          </reference>
        </references>
      </pivotArea>
    </format>
    <format dxfId="247">
      <pivotArea dataOnly="0" labelOnly="1" outline="0" fieldPosition="0">
        <references count="2">
          <reference field="2" count="1" selected="0">
            <x v="8"/>
          </reference>
          <reference field="3" count="1">
            <x v="22"/>
          </reference>
        </references>
      </pivotArea>
    </format>
    <format dxfId="246">
      <pivotArea dataOnly="0" labelOnly="1" outline="0" fieldPosition="0">
        <references count="2">
          <reference field="2" count="1" selected="0">
            <x v="9"/>
          </reference>
          <reference field="3" count="1">
            <x v="17"/>
          </reference>
        </references>
      </pivotArea>
    </format>
    <format dxfId="245">
      <pivotArea dataOnly="0" labelOnly="1" outline="0" fieldPosition="0">
        <references count="2">
          <reference field="2" count="1" selected="0">
            <x v="10"/>
          </reference>
          <reference field="3" count="1">
            <x v="21"/>
          </reference>
        </references>
      </pivotArea>
    </format>
    <format dxfId="244">
      <pivotArea dataOnly="0" labelOnly="1" outline="0" fieldPosition="0">
        <references count="2">
          <reference field="2" count="1" selected="0">
            <x v="11"/>
          </reference>
          <reference field="3" count="1">
            <x v="42"/>
          </reference>
        </references>
      </pivotArea>
    </format>
    <format dxfId="243">
      <pivotArea dataOnly="0" labelOnly="1" outline="0" fieldPosition="0">
        <references count="2">
          <reference field="2" count="1" selected="0">
            <x v="12"/>
          </reference>
          <reference field="3" count="1">
            <x v="54"/>
          </reference>
        </references>
      </pivotArea>
    </format>
    <format dxfId="242">
      <pivotArea dataOnly="0" labelOnly="1" outline="0" fieldPosition="0">
        <references count="2">
          <reference field="2" count="1" selected="0">
            <x v="13"/>
          </reference>
          <reference field="3" count="1">
            <x v="27"/>
          </reference>
        </references>
      </pivotArea>
    </format>
    <format dxfId="241">
      <pivotArea dataOnly="0" labelOnly="1" outline="0" fieldPosition="0">
        <references count="2">
          <reference field="2" count="1" selected="0">
            <x v="14"/>
          </reference>
          <reference field="3" count="1">
            <x v="55"/>
          </reference>
        </references>
      </pivotArea>
    </format>
    <format dxfId="240">
      <pivotArea dataOnly="0" labelOnly="1" outline="0" fieldPosition="0">
        <references count="2">
          <reference field="2" count="1" selected="0">
            <x v="15"/>
          </reference>
          <reference field="3" count="1">
            <x v="1"/>
          </reference>
        </references>
      </pivotArea>
    </format>
    <format dxfId="239">
      <pivotArea dataOnly="0" labelOnly="1" outline="0" fieldPosition="0">
        <references count="2">
          <reference field="2" count="1" selected="0">
            <x v="16"/>
          </reference>
          <reference field="3" count="1">
            <x v="48"/>
          </reference>
        </references>
      </pivotArea>
    </format>
    <format dxfId="238">
      <pivotArea dataOnly="0" labelOnly="1" outline="0" fieldPosition="0">
        <references count="2">
          <reference field="2" count="1" selected="0">
            <x v="17"/>
          </reference>
          <reference field="3" count="1">
            <x v="26"/>
          </reference>
        </references>
      </pivotArea>
    </format>
    <format dxfId="237">
      <pivotArea dataOnly="0" labelOnly="1" outline="0" fieldPosition="0">
        <references count="2">
          <reference field="2" count="1" selected="0">
            <x v="18"/>
          </reference>
          <reference field="3" count="1">
            <x v="38"/>
          </reference>
        </references>
      </pivotArea>
    </format>
    <format dxfId="236">
      <pivotArea dataOnly="0" labelOnly="1" outline="0" fieldPosition="0">
        <references count="2">
          <reference field="2" count="1" selected="0">
            <x v="19"/>
          </reference>
          <reference field="3" count="1">
            <x v="47"/>
          </reference>
        </references>
      </pivotArea>
    </format>
    <format dxfId="235">
      <pivotArea dataOnly="0" labelOnly="1" outline="0" fieldPosition="0">
        <references count="2">
          <reference field="2" count="1" selected="0">
            <x v="20"/>
          </reference>
          <reference field="3" count="1">
            <x v="49"/>
          </reference>
        </references>
      </pivotArea>
    </format>
    <format dxfId="234">
      <pivotArea dataOnly="0" labelOnly="1" outline="0" fieldPosition="0">
        <references count="2">
          <reference field="2" count="1" selected="0">
            <x v="21"/>
          </reference>
          <reference field="3" count="1">
            <x v="52"/>
          </reference>
        </references>
      </pivotArea>
    </format>
    <format dxfId="233">
      <pivotArea dataOnly="0" labelOnly="1" outline="0" fieldPosition="0">
        <references count="2">
          <reference field="2" count="1" selected="0">
            <x v="22"/>
          </reference>
          <reference field="3" count="1">
            <x v="15"/>
          </reference>
        </references>
      </pivotArea>
    </format>
    <format dxfId="232">
      <pivotArea dataOnly="0" labelOnly="1" outline="0" fieldPosition="0">
        <references count="2">
          <reference field="2" count="1" selected="0">
            <x v="23"/>
          </reference>
          <reference field="3" count="1">
            <x v="53"/>
          </reference>
        </references>
      </pivotArea>
    </format>
    <format dxfId="231">
      <pivotArea dataOnly="0" labelOnly="1" outline="0" fieldPosition="0">
        <references count="2">
          <reference field="2" count="1" selected="0">
            <x v="24"/>
          </reference>
          <reference field="3" count="1">
            <x v="35"/>
          </reference>
        </references>
      </pivotArea>
    </format>
    <format dxfId="230">
      <pivotArea dataOnly="0" labelOnly="1" outline="0" fieldPosition="0">
        <references count="2">
          <reference field="2" count="1" selected="0">
            <x v="25"/>
          </reference>
          <reference field="3" count="1">
            <x v="8"/>
          </reference>
        </references>
      </pivotArea>
    </format>
    <format dxfId="229">
      <pivotArea dataOnly="0" labelOnly="1" outline="0" fieldPosition="0">
        <references count="2">
          <reference field="2" count="1" selected="0">
            <x v="26"/>
          </reference>
          <reference field="3" count="1">
            <x v="9"/>
          </reference>
        </references>
      </pivotArea>
    </format>
    <format dxfId="228">
      <pivotArea dataOnly="0" labelOnly="1" outline="0" fieldPosition="0">
        <references count="2">
          <reference field="2" count="1" selected="0">
            <x v="27"/>
          </reference>
          <reference field="3" count="1">
            <x v="10"/>
          </reference>
        </references>
      </pivotArea>
    </format>
    <format dxfId="227">
      <pivotArea dataOnly="0" labelOnly="1" outline="0" fieldPosition="0">
        <references count="2">
          <reference field="2" count="1" selected="0">
            <x v="28"/>
          </reference>
          <reference field="3" count="1">
            <x v="7"/>
          </reference>
        </references>
      </pivotArea>
    </format>
    <format dxfId="226">
      <pivotArea dataOnly="0" labelOnly="1" outline="0" fieldPosition="0">
        <references count="2">
          <reference field="2" count="1" selected="0">
            <x v="29"/>
          </reference>
          <reference field="3" count="1">
            <x v="6"/>
          </reference>
        </references>
      </pivotArea>
    </format>
    <format dxfId="225">
      <pivotArea dataOnly="0" labelOnly="1" outline="0" fieldPosition="0">
        <references count="2">
          <reference field="2" count="1" selected="0">
            <x v="30"/>
          </reference>
          <reference field="3" count="1">
            <x v="11"/>
          </reference>
        </references>
      </pivotArea>
    </format>
    <format dxfId="224">
      <pivotArea dataOnly="0" labelOnly="1" outline="0" fieldPosition="0">
        <references count="2">
          <reference field="2" count="1" selected="0">
            <x v="31"/>
          </reference>
          <reference field="3" count="1">
            <x v="19"/>
          </reference>
        </references>
      </pivotArea>
    </format>
    <format dxfId="223">
      <pivotArea dataOnly="0" labelOnly="1" outline="0" fieldPosition="0">
        <references count="2">
          <reference field="2" count="1" selected="0">
            <x v="32"/>
          </reference>
          <reference field="3" count="1">
            <x v="34"/>
          </reference>
        </references>
      </pivotArea>
    </format>
    <format dxfId="222">
      <pivotArea dataOnly="0" labelOnly="1" outline="0" fieldPosition="0">
        <references count="2">
          <reference field="2" count="1" selected="0">
            <x v="33"/>
          </reference>
          <reference field="3" count="1">
            <x v="13"/>
          </reference>
        </references>
      </pivotArea>
    </format>
    <format dxfId="221">
      <pivotArea dataOnly="0" labelOnly="1" outline="0" fieldPosition="0">
        <references count="2">
          <reference field="2" count="1" selected="0">
            <x v="34"/>
          </reference>
          <reference field="3" count="1">
            <x v="39"/>
          </reference>
        </references>
      </pivotArea>
    </format>
    <format dxfId="220">
      <pivotArea dataOnly="0" labelOnly="1" outline="0" fieldPosition="0">
        <references count="2">
          <reference field="2" count="1" selected="0">
            <x v="36"/>
          </reference>
          <reference field="3" count="1">
            <x v="5"/>
          </reference>
        </references>
      </pivotArea>
    </format>
    <format dxfId="219">
      <pivotArea dataOnly="0" labelOnly="1" outline="0" fieldPosition="0">
        <references count="2">
          <reference field="2" count="1" selected="0">
            <x v="38"/>
          </reference>
          <reference field="3" count="1">
            <x v="56"/>
          </reference>
        </references>
      </pivotArea>
    </format>
    <format dxfId="218">
      <pivotArea dataOnly="0" labelOnly="1" outline="0" fieldPosition="0">
        <references count="2">
          <reference field="2" count="1" selected="0">
            <x v="39"/>
          </reference>
          <reference field="3" count="1">
            <x v="37"/>
          </reference>
        </references>
      </pivotArea>
    </format>
    <format dxfId="217">
      <pivotArea dataOnly="0" labelOnly="1" outline="0" fieldPosition="0">
        <references count="2">
          <reference field="2" count="1" selected="0">
            <x v="40"/>
          </reference>
          <reference field="3" count="1">
            <x v="43"/>
          </reference>
        </references>
      </pivotArea>
    </format>
    <format dxfId="216">
      <pivotArea dataOnly="0" labelOnly="1" outline="0" fieldPosition="0">
        <references count="2">
          <reference field="2" count="1" selected="0">
            <x v="42"/>
          </reference>
          <reference field="3" count="1">
            <x v="4"/>
          </reference>
        </references>
      </pivotArea>
    </format>
    <format dxfId="215">
      <pivotArea dataOnly="0" labelOnly="1" outline="0" fieldPosition="0">
        <references count="2">
          <reference field="2" count="1" selected="0">
            <x v="43"/>
          </reference>
          <reference field="3" count="1">
            <x v="0"/>
          </reference>
        </references>
      </pivotArea>
    </format>
    <format dxfId="214">
      <pivotArea dataOnly="0" labelOnly="1" outline="0" fieldPosition="0">
        <references count="2">
          <reference field="2" count="1" selected="0">
            <x v="44"/>
          </reference>
          <reference field="3" count="1">
            <x v="41"/>
          </reference>
        </references>
      </pivotArea>
    </format>
    <format dxfId="213">
      <pivotArea dataOnly="0" labelOnly="1" outline="0" fieldPosition="0">
        <references count="2">
          <reference field="2" count="1" selected="0">
            <x v="45"/>
          </reference>
          <reference field="3" count="1">
            <x v="45"/>
          </reference>
        </references>
      </pivotArea>
    </format>
    <format dxfId="212">
      <pivotArea dataOnly="0" labelOnly="1" outline="0" fieldPosition="0">
        <references count="2">
          <reference field="2" count="1" selected="0">
            <x v="46"/>
          </reference>
          <reference field="3" count="1">
            <x v="30"/>
          </reference>
        </references>
      </pivotArea>
    </format>
    <format dxfId="211">
      <pivotArea dataOnly="0" labelOnly="1" outline="0" fieldPosition="0">
        <references count="2">
          <reference field="2" count="1" selected="0">
            <x v="48"/>
          </reference>
          <reference field="3" count="1">
            <x v="50"/>
          </reference>
        </references>
      </pivotArea>
    </format>
    <format dxfId="210">
      <pivotArea dataOnly="0" labelOnly="1" outline="0" fieldPosition="0">
        <references count="2">
          <reference field="2" count="1" selected="0">
            <x v="49"/>
          </reference>
          <reference field="3" count="1">
            <x v="57"/>
          </reference>
        </references>
      </pivotArea>
    </format>
    <format dxfId="209">
      <pivotArea dataOnly="0" labelOnly="1" outline="0" fieldPosition="0">
        <references count="2">
          <reference field="2" count="1" selected="0">
            <x v="51"/>
          </reference>
          <reference field="3" count="1">
            <x v="3"/>
          </reference>
        </references>
      </pivotArea>
    </format>
    <format dxfId="208">
      <pivotArea type="origin" dataOnly="0" labelOnly="1" outline="0" fieldPosition="0"/>
    </format>
    <format dxfId="207">
      <pivotArea type="all" dataOnly="0" outline="0" fieldPosition="0"/>
    </format>
    <format dxfId="206">
      <pivotArea outline="0" collapsedLevelsAreSubtotals="1" fieldPosition="0"/>
    </format>
    <format dxfId="205">
      <pivotArea dataOnly="0" labelOnly="1" outline="0" fieldPosition="0">
        <references count="1">
          <reference field="2" count="47">
            <x v="0"/>
            <x v="1"/>
            <x v="2"/>
            <x v="3"/>
            <x v="4"/>
            <x v="5"/>
            <x v="6"/>
            <x v="7"/>
            <x v="8"/>
            <x v="9"/>
            <x v="10"/>
            <x v="11"/>
            <x v="12"/>
            <x v="13"/>
            <x v="14"/>
            <x v="15"/>
            <x v="16"/>
            <x v="17"/>
            <x v="18"/>
            <x v="19"/>
            <x v="20"/>
            <x v="21"/>
            <x v="22"/>
            <x v="23"/>
            <x v="24"/>
            <x v="25"/>
            <x v="26"/>
            <x v="27"/>
            <x v="28"/>
            <x v="29"/>
            <x v="30"/>
            <x v="31"/>
            <x v="32"/>
            <x v="33"/>
            <x v="34"/>
            <x v="36"/>
            <x v="38"/>
            <x v="39"/>
            <x v="40"/>
            <x v="42"/>
            <x v="43"/>
            <x v="44"/>
            <x v="45"/>
            <x v="46"/>
            <x v="48"/>
            <x v="49"/>
            <x v="51"/>
          </reference>
        </references>
      </pivotArea>
    </format>
    <format dxfId="204">
      <pivotArea dataOnly="0" labelOnly="1" outline="0" fieldPosition="0">
        <references count="2">
          <reference field="2" count="1" selected="0">
            <x v="0"/>
          </reference>
          <reference field="3" count="1">
            <x v="32"/>
          </reference>
        </references>
      </pivotArea>
    </format>
    <format dxfId="203">
      <pivotArea dataOnly="0" labelOnly="1" outline="0" fieldPosition="0">
        <references count="2">
          <reference field="2" count="1" selected="0">
            <x v="1"/>
          </reference>
          <reference field="3" count="1">
            <x v="18"/>
          </reference>
        </references>
      </pivotArea>
    </format>
    <format dxfId="202">
      <pivotArea dataOnly="0" labelOnly="1" outline="0" fieldPosition="0">
        <references count="2">
          <reference field="2" count="1" selected="0">
            <x v="2"/>
          </reference>
          <reference field="3" count="1">
            <x v="36"/>
          </reference>
        </references>
      </pivotArea>
    </format>
    <format dxfId="201">
      <pivotArea dataOnly="0" labelOnly="1" outline="0" fieldPosition="0">
        <references count="2">
          <reference field="2" count="1" selected="0">
            <x v="3"/>
          </reference>
          <reference field="3" count="1">
            <x v="29"/>
          </reference>
        </references>
      </pivotArea>
    </format>
    <format dxfId="200">
      <pivotArea dataOnly="0" labelOnly="1" outline="0" fieldPosition="0">
        <references count="2">
          <reference field="2" count="1" selected="0">
            <x v="4"/>
          </reference>
          <reference field="3" count="1">
            <x v="14"/>
          </reference>
        </references>
      </pivotArea>
    </format>
    <format dxfId="199">
      <pivotArea dataOnly="0" labelOnly="1" outline="0" fieldPosition="0">
        <references count="2">
          <reference field="2" count="1" selected="0">
            <x v="5"/>
          </reference>
          <reference field="3" count="1">
            <x v="31"/>
          </reference>
        </references>
      </pivotArea>
    </format>
    <format dxfId="198">
      <pivotArea dataOnly="0" labelOnly="1" outline="0" fieldPosition="0">
        <references count="2">
          <reference field="2" count="1" selected="0">
            <x v="6"/>
          </reference>
          <reference field="3" count="1">
            <x v="24"/>
          </reference>
        </references>
      </pivotArea>
    </format>
    <format dxfId="197">
      <pivotArea dataOnly="0" labelOnly="1" outline="0" fieldPosition="0">
        <references count="2">
          <reference field="2" count="1" selected="0">
            <x v="7"/>
          </reference>
          <reference field="3" count="1">
            <x v="25"/>
          </reference>
        </references>
      </pivotArea>
    </format>
    <format dxfId="196">
      <pivotArea dataOnly="0" labelOnly="1" outline="0" fieldPosition="0">
        <references count="2">
          <reference field="2" count="1" selected="0">
            <x v="8"/>
          </reference>
          <reference field="3" count="1">
            <x v="22"/>
          </reference>
        </references>
      </pivotArea>
    </format>
    <format dxfId="195">
      <pivotArea dataOnly="0" labelOnly="1" outline="0" fieldPosition="0">
        <references count="2">
          <reference field="2" count="1" selected="0">
            <x v="9"/>
          </reference>
          <reference field="3" count="1">
            <x v="17"/>
          </reference>
        </references>
      </pivotArea>
    </format>
    <format dxfId="194">
      <pivotArea dataOnly="0" labelOnly="1" outline="0" fieldPosition="0">
        <references count="2">
          <reference field="2" count="1" selected="0">
            <x v="10"/>
          </reference>
          <reference field="3" count="1">
            <x v="21"/>
          </reference>
        </references>
      </pivotArea>
    </format>
    <format dxfId="193">
      <pivotArea dataOnly="0" labelOnly="1" outline="0" fieldPosition="0">
        <references count="2">
          <reference field="2" count="1" selected="0">
            <x v="11"/>
          </reference>
          <reference field="3" count="1">
            <x v="42"/>
          </reference>
        </references>
      </pivotArea>
    </format>
    <format dxfId="192">
      <pivotArea dataOnly="0" labelOnly="1" outline="0" fieldPosition="0">
        <references count="2">
          <reference field="2" count="1" selected="0">
            <x v="12"/>
          </reference>
          <reference field="3" count="1">
            <x v="54"/>
          </reference>
        </references>
      </pivotArea>
    </format>
    <format dxfId="191">
      <pivotArea dataOnly="0" labelOnly="1" outline="0" fieldPosition="0">
        <references count="2">
          <reference field="2" count="1" selected="0">
            <x v="13"/>
          </reference>
          <reference field="3" count="1">
            <x v="27"/>
          </reference>
        </references>
      </pivotArea>
    </format>
    <format dxfId="190">
      <pivotArea dataOnly="0" labelOnly="1" outline="0" fieldPosition="0">
        <references count="2">
          <reference field="2" count="1" selected="0">
            <x v="14"/>
          </reference>
          <reference field="3" count="1">
            <x v="55"/>
          </reference>
        </references>
      </pivotArea>
    </format>
    <format dxfId="189">
      <pivotArea dataOnly="0" labelOnly="1" outline="0" fieldPosition="0">
        <references count="2">
          <reference field="2" count="1" selected="0">
            <x v="15"/>
          </reference>
          <reference field="3" count="1">
            <x v="1"/>
          </reference>
        </references>
      </pivotArea>
    </format>
    <format dxfId="188">
      <pivotArea dataOnly="0" labelOnly="1" outline="0" fieldPosition="0">
        <references count="2">
          <reference field="2" count="1" selected="0">
            <x v="16"/>
          </reference>
          <reference field="3" count="1">
            <x v="48"/>
          </reference>
        </references>
      </pivotArea>
    </format>
    <format dxfId="187">
      <pivotArea dataOnly="0" labelOnly="1" outline="0" fieldPosition="0">
        <references count="2">
          <reference field="2" count="1" selected="0">
            <x v="17"/>
          </reference>
          <reference field="3" count="1">
            <x v="26"/>
          </reference>
        </references>
      </pivotArea>
    </format>
    <format dxfId="186">
      <pivotArea dataOnly="0" labelOnly="1" outline="0" fieldPosition="0">
        <references count="2">
          <reference field="2" count="1" selected="0">
            <x v="18"/>
          </reference>
          <reference field="3" count="1">
            <x v="38"/>
          </reference>
        </references>
      </pivotArea>
    </format>
    <format dxfId="185">
      <pivotArea dataOnly="0" labelOnly="1" outline="0" fieldPosition="0">
        <references count="2">
          <reference field="2" count="1" selected="0">
            <x v="19"/>
          </reference>
          <reference field="3" count="1">
            <x v="47"/>
          </reference>
        </references>
      </pivotArea>
    </format>
    <format dxfId="184">
      <pivotArea dataOnly="0" labelOnly="1" outline="0" fieldPosition="0">
        <references count="2">
          <reference field="2" count="1" selected="0">
            <x v="20"/>
          </reference>
          <reference field="3" count="1">
            <x v="49"/>
          </reference>
        </references>
      </pivotArea>
    </format>
    <format dxfId="183">
      <pivotArea dataOnly="0" labelOnly="1" outline="0" fieldPosition="0">
        <references count="2">
          <reference field="2" count="1" selected="0">
            <x v="21"/>
          </reference>
          <reference field="3" count="1">
            <x v="52"/>
          </reference>
        </references>
      </pivotArea>
    </format>
    <format dxfId="182">
      <pivotArea dataOnly="0" labelOnly="1" outline="0" fieldPosition="0">
        <references count="2">
          <reference field="2" count="1" selected="0">
            <x v="22"/>
          </reference>
          <reference field="3" count="1">
            <x v="15"/>
          </reference>
        </references>
      </pivotArea>
    </format>
    <format dxfId="181">
      <pivotArea dataOnly="0" labelOnly="1" outline="0" fieldPosition="0">
        <references count="2">
          <reference field="2" count="1" selected="0">
            <x v="23"/>
          </reference>
          <reference field="3" count="1">
            <x v="53"/>
          </reference>
        </references>
      </pivotArea>
    </format>
    <format dxfId="180">
      <pivotArea dataOnly="0" labelOnly="1" outline="0" fieldPosition="0">
        <references count="2">
          <reference field="2" count="1" selected="0">
            <x v="24"/>
          </reference>
          <reference field="3" count="1">
            <x v="35"/>
          </reference>
        </references>
      </pivotArea>
    </format>
    <format dxfId="179">
      <pivotArea dataOnly="0" labelOnly="1" outline="0" fieldPosition="0">
        <references count="2">
          <reference field="2" count="1" selected="0">
            <x v="25"/>
          </reference>
          <reference field="3" count="1">
            <x v="8"/>
          </reference>
        </references>
      </pivotArea>
    </format>
    <format dxfId="178">
      <pivotArea dataOnly="0" labelOnly="1" outline="0" fieldPosition="0">
        <references count="2">
          <reference field="2" count="1" selected="0">
            <x v="26"/>
          </reference>
          <reference field="3" count="1">
            <x v="9"/>
          </reference>
        </references>
      </pivotArea>
    </format>
    <format dxfId="177">
      <pivotArea dataOnly="0" labelOnly="1" outline="0" fieldPosition="0">
        <references count="2">
          <reference field="2" count="1" selected="0">
            <x v="27"/>
          </reference>
          <reference field="3" count="1">
            <x v="10"/>
          </reference>
        </references>
      </pivotArea>
    </format>
    <format dxfId="176">
      <pivotArea dataOnly="0" labelOnly="1" outline="0" fieldPosition="0">
        <references count="2">
          <reference field="2" count="1" selected="0">
            <x v="28"/>
          </reference>
          <reference field="3" count="1">
            <x v="7"/>
          </reference>
        </references>
      </pivotArea>
    </format>
    <format dxfId="175">
      <pivotArea dataOnly="0" labelOnly="1" outline="0" fieldPosition="0">
        <references count="2">
          <reference field="2" count="1" selected="0">
            <x v="29"/>
          </reference>
          <reference field="3" count="1">
            <x v="6"/>
          </reference>
        </references>
      </pivotArea>
    </format>
    <format dxfId="174">
      <pivotArea dataOnly="0" labelOnly="1" outline="0" fieldPosition="0">
        <references count="2">
          <reference field="2" count="1" selected="0">
            <x v="30"/>
          </reference>
          <reference field="3" count="1">
            <x v="11"/>
          </reference>
        </references>
      </pivotArea>
    </format>
    <format dxfId="173">
      <pivotArea dataOnly="0" labelOnly="1" outline="0" fieldPosition="0">
        <references count="2">
          <reference field="2" count="1" selected="0">
            <x v="31"/>
          </reference>
          <reference field="3" count="1">
            <x v="19"/>
          </reference>
        </references>
      </pivotArea>
    </format>
    <format dxfId="172">
      <pivotArea dataOnly="0" labelOnly="1" outline="0" fieldPosition="0">
        <references count="2">
          <reference field="2" count="1" selected="0">
            <x v="32"/>
          </reference>
          <reference field="3" count="1">
            <x v="34"/>
          </reference>
        </references>
      </pivotArea>
    </format>
    <format dxfId="171">
      <pivotArea dataOnly="0" labelOnly="1" outline="0" fieldPosition="0">
        <references count="2">
          <reference field="2" count="1" selected="0">
            <x v="33"/>
          </reference>
          <reference field="3" count="1">
            <x v="13"/>
          </reference>
        </references>
      </pivotArea>
    </format>
    <format dxfId="170">
      <pivotArea dataOnly="0" labelOnly="1" outline="0" fieldPosition="0">
        <references count="2">
          <reference field="2" count="1" selected="0">
            <x v="34"/>
          </reference>
          <reference field="3" count="1">
            <x v="39"/>
          </reference>
        </references>
      </pivotArea>
    </format>
    <format dxfId="169">
      <pivotArea dataOnly="0" labelOnly="1" outline="0" fieldPosition="0">
        <references count="2">
          <reference field="2" count="1" selected="0">
            <x v="36"/>
          </reference>
          <reference field="3" count="1">
            <x v="5"/>
          </reference>
        </references>
      </pivotArea>
    </format>
    <format dxfId="168">
      <pivotArea dataOnly="0" labelOnly="1" outline="0" fieldPosition="0">
        <references count="2">
          <reference field="2" count="1" selected="0">
            <x v="38"/>
          </reference>
          <reference field="3" count="1">
            <x v="56"/>
          </reference>
        </references>
      </pivotArea>
    </format>
    <format dxfId="167">
      <pivotArea dataOnly="0" labelOnly="1" outline="0" fieldPosition="0">
        <references count="2">
          <reference field="2" count="1" selected="0">
            <x v="39"/>
          </reference>
          <reference field="3" count="1">
            <x v="37"/>
          </reference>
        </references>
      </pivotArea>
    </format>
    <format dxfId="166">
      <pivotArea dataOnly="0" labelOnly="1" outline="0" fieldPosition="0">
        <references count="2">
          <reference field="2" count="1" selected="0">
            <x v="40"/>
          </reference>
          <reference field="3" count="1">
            <x v="43"/>
          </reference>
        </references>
      </pivotArea>
    </format>
    <format dxfId="165">
      <pivotArea dataOnly="0" labelOnly="1" outline="0" fieldPosition="0">
        <references count="2">
          <reference field="2" count="1" selected="0">
            <x v="42"/>
          </reference>
          <reference field="3" count="1">
            <x v="4"/>
          </reference>
        </references>
      </pivotArea>
    </format>
    <format dxfId="164">
      <pivotArea dataOnly="0" labelOnly="1" outline="0" fieldPosition="0">
        <references count="2">
          <reference field="2" count="1" selected="0">
            <x v="43"/>
          </reference>
          <reference field="3" count="1">
            <x v="0"/>
          </reference>
        </references>
      </pivotArea>
    </format>
    <format dxfId="163">
      <pivotArea dataOnly="0" labelOnly="1" outline="0" fieldPosition="0">
        <references count="2">
          <reference field="2" count="1" selected="0">
            <x v="44"/>
          </reference>
          <reference field="3" count="1">
            <x v="41"/>
          </reference>
        </references>
      </pivotArea>
    </format>
    <format dxfId="162">
      <pivotArea dataOnly="0" labelOnly="1" outline="0" fieldPosition="0">
        <references count="2">
          <reference field="2" count="1" selected="0">
            <x v="45"/>
          </reference>
          <reference field="3" count="1">
            <x v="45"/>
          </reference>
        </references>
      </pivotArea>
    </format>
    <format dxfId="161">
      <pivotArea dataOnly="0" labelOnly="1" outline="0" fieldPosition="0">
        <references count="2">
          <reference field="2" count="1" selected="0">
            <x v="46"/>
          </reference>
          <reference field="3" count="1">
            <x v="30"/>
          </reference>
        </references>
      </pivotArea>
    </format>
    <format dxfId="160">
      <pivotArea dataOnly="0" labelOnly="1" outline="0" fieldPosition="0">
        <references count="2">
          <reference field="2" count="1" selected="0">
            <x v="48"/>
          </reference>
          <reference field="3" count="1">
            <x v="50"/>
          </reference>
        </references>
      </pivotArea>
    </format>
    <format dxfId="159">
      <pivotArea dataOnly="0" labelOnly="1" outline="0" fieldPosition="0">
        <references count="2">
          <reference field="2" count="1" selected="0">
            <x v="49"/>
          </reference>
          <reference field="3" count="1">
            <x v="57"/>
          </reference>
        </references>
      </pivotArea>
    </format>
    <format dxfId="158">
      <pivotArea dataOnly="0" labelOnly="1" outline="0" fieldPosition="0">
        <references count="2">
          <reference field="2" count="1" selected="0">
            <x v="51"/>
          </reference>
          <reference field="3" count="1">
            <x v="3"/>
          </reference>
        </references>
      </pivotArea>
    </format>
    <format dxfId="157">
      <pivotArea dataOnly="0" labelOnly="1" outline="0" fieldPosition="0">
        <references count="1">
          <reference field="8" count="0"/>
        </references>
      </pivotArea>
    </format>
    <format dxfId="156">
      <pivotArea dataOnly="0" labelOnly="1" grandCol="1" outline="0" fieldPosition="0"/>
    </format>
    <format dxfId="155">
      <pivotArea type="all" dataOnly="0" outline="0" fieldPosition="0"/>
    </format>
    <format dxfId="154">
      <pivotArea outline="0" collapsedLevelsAreSubtotals="1" fieldPosition="0"/>
    </format>
    <format dxfId="153">
      <pivotArea dataOnly="0" labelOnly="1" outline="0" fieldPosition="0">
        <references count="1">
          <reference field="2" count="47">
            <x v="0"/>
            <x v="1"/>
            <x v="2"/>
            <x v="3"/>
            <x v="4"/>
            <x v="5"/>
            <x v="6"/>
            <x v="7"/>
            <x v="8"/>
            <x v="9"/>
            <x v="10"/>
            <x v="11"/>
            <x v="12"/>
            <x v="13"/>
            <x v="14"/>
            <x v="15"/>
            <x v="16"/>
            <x v="17"/>
            <x v="18"/>
            <x v="19"/>
            <x v="20"/>
            <x v="21"/>
            <x v="22"/>
            <x v="23"/>
            <x v="24"/>
            <x v="25"/>
            <x v="26"/>
            <x v="27"/>
            <x v="28"/>
            <x v="29"/>
            <x v="30"/>
            <x v="31"/>
            <x v="32"/>
            <x v="33"/>
            <x v="34"/>
            <x v="36"/>
            <x v="38"/>
            <x v="39"/>
            <x v="40"/>
            <x v="42"/>
            <x v="43"/>
            <x v="44"/>
            <x v="45"/>
            <x v="46"/>
            <x v="48"/>
            <x v="49"/>
            <x v="51"/>
          </reference>
        </references>
      </pivotArea>
    </format>
    <format dxfId="152">
      <pivotArea dataOnly="0" labelOnly="1" outline="0" fieldPosition="0">
        <references count="2">
          <reference field="2" count="1" selected="0">
            <x v="0"/>
          </reference>
          <reference field="3" count="1">
            <x v="32"/>
          </reference>
        </references>
      </pivotArea>
    </format>
    <format dxfId="151">
      <pivotArea dataOnly="0" labelOnly="1" outline="0" fieldPosition="0">
        <references count="2">
          <reference field="2" count="1" selected="0">
            <x v="1"/>
          </reference>
          <reference field="3" count="1">
            <x v="18"/>
          </reference>
        </references>
      </pivotArea>
    </format>
    <format dxfId="150">
      <pivotArea dataOnly="0" labelOnly="1" outline="0" fieldPosition="0">
        <references count="2">
          <reference field="2" count="1" selected="0">
            <x v="2"/>
          </reference>
          <reference field="3" count="1">
            <x v="36"/>
          </reference>
        </references>
      </pivotArea>
    </format>
    <format dxfId="149">
      <pivotArea dataOnly="0" labelOnly="1" outline="0" fieldPosition="0">
        <references count="2">
          <reference field="2" count="1" selected="0">
            <x v="3"/>
          </reference>
          <reference field="3" count="1">
            <x v="29"/>
          </reference>
        </references>
      </pivotArea>
    </format>
    <format dxfId="148">
      <pivotArea dataOnly="0" labelOnly="1" outline="0" fieldPosition="0">
        <references count="2">
          <reference field="2" count="1" selected="0">
            <x v="4"/>
          </reference>
          <reference field="3" count="1">
            <x v="14"/>
          </reference>
        </references>
      </pivotArea>
    </format>
    <format dxfId="147">
      <pivotArea dataOnly="0" labelOnly="1" outline="0" fieldPosition="0">
        <references count="2">
          <reference field="2" count="1" selected="0">
            <x v="5"/>
          </reference>
          <reference field="3" count="1">
            <x v="31"/>
          </reference>
        </references>
      </pivotArea>
    </format>
    <format dxfId="146">
      <pivotArea dataOnly="0" labelOnly="1" outline="0" fieldPosition="0">
        <references count="2">
          <reference field="2" count="1" selected="0">
            <x v="6"/>
          </reference>
          <reference field="3" count="1">
            <x v="24"/>
          </reference>
        </references>
      </pivotArea>
    </format>
    <format dxfId="145">
      <pivotArea dataOnly="0" labelOnly="1" outline="0" fieldPosition="0">
        <references count="2">
          <reference field="2" count="1" selected="0">
            <x v="7"/>
          </reference>
          <reference field="3" count="1">
            <x v="25"/>
          </reference>
        </references>
      </pivotArea>
    </format>
    <format dxfId="144">
      <pivotArea dataOnly="0" labelOnly="1" outline="0" fieldPosition="0">
        <references count="2">
          <reference field="2" count="1" selected="0">
            <x v="8"/>
          </reference>
          <reference field="3" count="1">
            <x v="22"/>
          </reference>
        </references>
      </pivotArea>
    </format>
    <format dxfId="143">
      <pivotArea dataOnly="0" labelOnly="1" outline="0" fieldPosition="0">
        <references count="2">
          <reference field="2" count="1" selected="0">
            <x v="9"/>
          </reference>
          <reference field="3" count="1">
            <x v="17"/>
          </reference>
        </references>
      </pivotArea>
    </format>
    <format dxfId="142">
      <pivotArea dataOnly="0" labelOnly="1" outline="0" fieldPosition="0">
        <references count="2">
          <reference field="2" count="1" selected="0">
            <x v="10"/>
          </reference>
          <reference field="3" count="1">
            <x v="21"/>
          </reference>
        </references>
      </pivotArea>
    </format>
    <format dxfId="141">
      <pivotArea dataOnly="0" labelOnly="1" outline="0" fieldPosition="0">
        <references count="2">
          <reference field="2" count="1" selected="0">
            <x v="11"/>
          </reference>
          <reference field="3" count="1">
            <x v="42"/>
          </reference>
        </references>
      </pivotArea>
    </format>
    <format dxfId="140">
      <pivotArea dataOnly="0" labelOnly="1" outline="0" fieldPosition="0">
        <references count="2">
          <reference field="2" count="1" selected="0">
            <x v="12"/>
          </reference>
          <reference field="3" count="1">
            <x v="54"/>
          </reference>
        </references>
      </pivotArea>
    </format>
    <format dxfId="139">
      <pivotArea dataOnly="0" labelOnly="1" outline="0" fieldPosition="0">
        <references count="2">
          <reference field="2" count="1" selected="0">
            <x v="13"/>
          </reference>
          <reference field="3" count="1">
            <x v="27"/>
          </reference>
        </references>
      </pivotArea>
    </format>
    <format dxfId="138">
      <pivotArea dataOnly="0" labelOnly="1" outline="0" fieldPosition="0">
        <references count="2">
          <reference field="2" count="1" selected="0">
            <x v="14"/>
          </reference>
          <reference field="3" count="1">
            <x v="55"/>
          </reference>
        </references>
      </pivotArea>
    </format>
    <format dxfId="137">
      <pivotArea dataOnly="0" labelOnly="1" outline="0" fieldPosition="0">
        <references count="2">
          <reference field="2" count="1" selected="0">
            <x v="15"/>
          </reference>
          <reference field="3" count="1">
            <x v="1"/>
          </reference>
        </references>
      </pivotArea>
    </format>
    <format dxfId="136">
      <pivotArea dataOnly="0" labelOnly="1" outline="0" fieldPosition="0">
        <references count="2">
          <reference field="2" count="1" selected="0">
            <x v="16"/>
          </reference>
          <reference field="3" count="1">
            <x v="48"/>
          </reference>
        </references>
      </pivotArea>
    </format>
    <format dxfId="135">
      <pivotArea dataOnly="0" labelOnly="1" outline="0" fieldPosition="0">
        <references count="2">
          <reference field="2" count="1" selected="0">
            <x v="17"/>
          </reference>
          <reference field="3" count="1">
            <x v="26"/>
          </reference>
        </references>
      </pivotArea>
    </format>
    <format dxfId="134">
      <pivotArea dataOnly="0" labelOnly="1" outline="0" fieldPosition="0">
        <references count="2">
          <reference field="2" count="1" selected="0">
            <x v="18"/>
          </reference>
          <reference field="3" count="1">
            <x v="38"/>
          </reference>
        </references>
      </pivotArea>
    </format>
    <format dxfId="133">
      <pivotArea dataOnly="0" labelOnly="1" outline="0" fieldPosition="0">
        <references count="2">
          <reference field="2" count="1" selected="0">
            <x v="19"/>
          </reference>
          <reference field="3" count="1">
            <x v="47"/>
          </reference>
        </references>
      </pivotArea>
    </format>
    <format dxfId="132">
      <pivotArea dataOnly="0" labelOnly="1" outline="0" fieldPosition="0">
        <references count="2">
          <reference field="2" count="1" selected="0">
            <x v="20"/>
          </reference>
          <reference field="3" count="1">
            <x v="49"/>
          </reference>
        </references>
      </pivotArea>
    </format>
    <format dxfId="131">
      <pivotArea dataOnly="0" labelOnly="1" outline="0" fieldPosition="0">
        <references count="2">
          <reference field="2" count="1" selected="0">
            <x v="21"/>
          </reference>
          <reference field="3" count="1">
            <x v="52"/>
          </reference>
        </references>
      </pivotArea>
    </format>
    <format dxfId="130">
      <pivotArea dataOnly="0" labelOnly="1" outline="0" fieldPosition="0">
        <references count="2">
          <reference field="2" count="1" selected="0">
            <x v="22"/>
          </reference>
          <reference field="3" count="1">
            <x v="15"/>
          </reference>
        </references>
      </pivotArea>
    </format>
    <format dxfId="129">
      <pivotArea dataOnly="0" labelOnly="1" outline="0" fieldPosition="0">
        <references count="2">
          <reference field="2" count="1" selected="0">
            <x v="23"/>
          </reference>
          <reference field="3" count="1">
            <x v="53"/>
          </reference>
        </references>
      </pivotArea>
    </format>
    <format dxfId="128">
      <pivotArea dataOnly="0" labelOnly="1" outline="0" fieldPosition="0">
        <references count="2">
          <reference field="2" count="1" selected="0">
            <x v="24"/>
          </reference>
          <reference field="3" count="1">
            <x v="35"/>
          </reference>
        </references>
      </pivotArea>
    </format>
    <format dxfId="127">
      <pivotArea dataOnly="0" labelOnly="1" outline="0" fieldPosition="0">
        <references count="2">
          <reference field="2" count="1" selected="0">
            <x v="25"/>
          </reference>
          <reference field="3" count="1">
            <x v="8"/>
          </reference>
        </references>
      </pivotArea>
    </format>
    <format dxfId="126">
      <pivotArea dataOnly="0" labelOnly="1" outline="0" fieldPosition="0">
        <references count="2">
          <reference field="2" count="1" selected="0">
            <x v="26"/>
          </reference>
          <reference field="3" count="1">
            <x v="9"/>
          </reference>
        </references>
      </pivotArea>
    </format>
    <format dxfId="125">
      <pivotArea dataOnly="0" labelOnly="1" outline="0" fieldPosition="0">
        <references count="2">
          <reference field="2" count="1" selected="0">
            <x v="27"/>
          </reference>
          <reference field="3" count="1">
            <x v="10"/>
          </reference>
        </references>
      </pivotArea>
    </format>
    <format dxfId="124">
      <pivotArea dataOnly="0" labelOnly="1" outline="0" fieldPosition="0">
        <references count="2">
          <reference field="2" count="1" selected="0">
            <x v="28"/>
          </reference>
          <reference field="3" count="1">
            <x v="7"/>
          </reference>
        </references>
      </pivotArea>
    </format>
    <format dxfId="123">
      <pivotArea dataOnly="0" labelOnly="1" outline="0" fieldPosition="0">
        <references count="2">
          <reference field="2" count="1" selected="0">
            <x v="29"/>
          </reference>
          <reference field="3" count="1">
            <x v="6"/>
          </reference>
        </references>
      </pivotArea>
    </format>
    <format dxfId="122">
      <pivotArea dataOnly="0" labelOnly="1" outline="0" fieldPosition="0">
        <references count="2">
          <reference field="2" count="1" selected="0">
            <x v="30"/>
          </reference>
          <reference field="3" count="1">
            <x v="11"/>
          </reference>
        </references>
      </pivotArea>
    </format>
    <format dxfId="121">
      <pivotArea dataOnly="0" labelOnly="1" outline="0" fieldPosition="0">
        <references count="2">
          <reference field="2" count="1" selected="0">
            <x v="31"/>
          </reference>
          <reference field="3" count="1">
            <x v="19"/>
          </reference>
        </references>
      </pivotArea>
    </format>
    <format dxfId="120">
      <pivotArea dataOnly="0" labelOnly="1" outline="0" fieldPosition="0">
        <references count="2">
          <reference field="2" count="1" selected="0">
            <x v="32"/>
          </reference>
          <reference field="3" count="1">
            <x v="34"/>
          </reference>
        </references>
      </pivotArea>
    </format>
    <format dxfId="119">
      <pivotArea dataOnly="0" labelOnly="1" outline="0" fieldPosition="0">
        <references count="2">
          <reference field="2" count="1" selected="0">
            <x v="33"/>
          </reference>
          <reference field="3" count="1">
            <x v="13"/>
          </reference>
        </references>
      </pivotArea>
    </format>
    <format dxfId="118">
      <pivotArea dataOnly="0" labelOnly="1" outline="0" fieldPosition="0">
        <references count="2">
          <reference field="2" count="1" selected="0">
            <x v="34"/>
          </reference>
          <reference field="3" count="1">
            <x v="39"/>
          </reference>
        </references>
      </pivotArea>
    </format>
    <format dxfId="117">
      <pivotArea dataOnly="0" labelOnly="1" outline="0" fieldPosition="0">
        <references count="2">
          <reference field="2" count="1" selected="0">
            <x v="36"/>
          </reference>
          <reference field="3" count="1">
            <x v="5"/>
          </reference>
        </references>
      </pivotArea>
    </format>
    <format dxfId="116">
      <pivotArea dataOnly="0" labelOnly="1" outline="0" fieldPosition="0">
        <references count="2">
          <reference field="2" count="1" selected="0">
            <x v="38"/>
          </reference>
          <reference field="3" count="1">
            <x v="56"/>
          </reference>
        </references>
      </pivotArea>
    </format>
    <format dxfId="115">
      <pivotArea dataOnly="0" labelOnly="1" outline="0" fieldPosition="0">
        <references count="2">
          <reference field="2" count="1" selected="0">
            <x v="39"/>
          </reference>
          <reference field="3" count="1">
            <x v="37"/>
          </reference>
        </references>
      </pivotArea>
    </format>
    <format dxfId="114">
      <pivotArea dataOnly="0" labelOnly="1" outline="0" fieldPosition="0">
        <references count="2">
          <reference field="2" count="1" selected="0">
            <x v="40"/>
          </reference>
          <reference field="3" count="1">
            <x v="43"/>
          </reference>
        </references>
      </pivotArea>
    </format>
    <format dxfId="113">
      <pivotArea dataOnly="0" labelOnly="1" outline="0" fieldPosition="0">
        <references count="2">
          <reference field="2" count="1" selected="0">
            <x v="42"/>
          </reference>
          <reference field="3" count="1">
            <x v="4"/>
          </reference>
        </references>
      </pivotArea>
    </format>
    <format dxfId="112">
      <pivotArea dataOnly="0" labelOnly="1" outline="0" fieldPosition="0">
        <references count="2">
          <reference field="2" count="1" selected="0">
            <x v="43"/>
          </reference>
          <reference field="3" count="1">
            <x v="0"/>
          </reference>
        </references>
      </pivotArea>
    </format>
    <format dxfId="111">
      <pivotArea dataOnly="0" labelOnly="1" outline="0" fieldPosition="0">
        <references count="2">
          <reference field="2" count="1" selected="0">
            <x v="44"/>
          </reference>
          <reference field="3" count="1">
            <x v="41"/>
          </reference>
        </references>
      </pivotArea>
    </format>
    <format dxfId="110">
      <pivotArea dataOnly="0" labelOnly="1" outline="0" fieldPosition="0">
        <references count="2">
          <reference field="2" count="1" selected="0">
            <x v="45"/>
          </reference>
          <reference field="3" count="1">
            <x v="45"/>
          </reference>
        </references>
      </pivotArea>
    </format>
    <format dxfId="109">
      <pivotArea dataOnly="0" labelOnly="1" outline="0" fieldPosition="0">
        <references count="2">
          <reference field="2" count="1" selected="0">
            <x v="46"/>
          </reference>
          <reference field="3" count="1">
            <x v="30"/>
          </reference>
        </references>
      </pivotArea>
    </format>
    <format dxfId="108">
      <pivotArea dataOnly="0" labelOnly="1" outline="0" fieldPosition="0">
        <references count="2">
          <reference field="2" count="1" selected="0">
            <x v="48"/>
          </reference>
          <reference field="3" count="1">
            <x v="50"/>
          </reference>
        </references>
      </pivotArea>
    </format>
    <format dxfId="107">
      <pivotArea dataOnly="0" labelOnly="1" outline="0" fieldPosition="0">
        <references count="2">
          <reference field="2" count="1" selected="0">
            <x v="49"/>
          </reference>
          <reference field="3" count="1">
            <x v="57"/>
          </reference>
        </references>
      </pivotArea>
    </format>
    <format dxfId="106">
      <pivotArea dataOnly="0" labelOnly="1" outline="0" fieldPosition="0">
        <references count="2">
          <reference field="2" count="1" selected="0">
            <x v="51"/>
          </reference>
          <reference field="3" count="1">
            <x v="3"/>
          </reference>
        </references>
      </pivotArea>
    </format>
    <format dxfId="105">
      <pivotArea dataOnly="0" labelOnly="1" outline="0" fieldPosition="0">
        <references count="1">
          <reference field="8" count="0"/>
        </references>
      </pivotArea>
    </format>
    <format dxfId="104">
      <pivotArea dataOnly="0" labelOnly="1" grandCol="1" outline="0" fieldPosition="0"/>
    </format>
    <format dxfId="103">
      <pivotArea type="all" dataOnly="0" outline="0" fieldPosition="0"/>
    </format>
    <format dxfId="102">
      <pivotArea outline="0" collapsedLevelsAreSubtotals="1" fieldPosition="0"/>
    </format>
    <format dxfId="101">
      <pivotArea dataOnly="0" labelOnly="1" outline="0" fieldPosition="0">
        <references count="1">
          <reference field="2" count="47">
            <x v="0"/>
            <x v="1"/>
            <x v="2"/>
            <x v="3"/>
            <x v="4"/>
            <x v="5"/>
            <x v="6"/>
            <x v="7"/>
            <x v="8"/>
            <x v="9"/>
            <x v="10"/>
            <x v="11"/>
            <x v="12"/>
            <x v="13"/>
            <x v="14"/>
            <x v="15"/>
            <x v="16"/>
            <x v="17"/>
            <x v="18"/>
            <x v="19"/>
            <x v="20"/>
            <x v="21"/>
            <x v="22"/>
            <x v="23"/>
            <x v="24"/>
            <x v="25"/>
            <x v="26"/>
            <x v="27"/>
            <x v="28"/>
            <x v="29"/>
            <x v="30"/>
            <x v="31"/>
            <x v="32"/>
            <x v="33"/>
            <x v="34"/>
            <x v="36"/>
            <x v="38"/>
            <x v="39"/>
            <x v="40"/>
            <x v="42"/>
            <x v="43"/>
            <x v="44"/>
            <x v="45"/>
            <x v="46"/>
            <x v="48"/>
            <x v="49"/>
            <x v="51"/>
          </reference>
        </references>
      </pivotArea>
    </format>
    <format dxfId="100">
      <pivotArea dataOnly="0" labelOnly="1" outline="0" fieldPosition="0">
        <references count="2">
          <reference field="2" count="1" selected="0">
            <x v="0"/>
          </reference>
          <reference field="3" count="1">
            <x v="32"/>
          </reference>
        </references>
      </pivotArea>
    </format>
    <format dxfId="99">
      <pivotArea dataOnly="0" labelOnly="1" outline="0" fieldPosition="0">
        <references count="2">
          <reference field="2" count="1" selected="0">
            <x v="1"/>
          </reference>
          <reference field="3" count="1">
            <x v="18"/>
          </reference>
        </references>
      </pivotArea>
    </format>
    <format dxfId="98">
      <pivotArea dataOnly="0" labelOnly="1" outline="0" fieldPosition="0">
        <references count="2">
          <reference field="2" count="1" selected="0">
            <x v="2"/>
          </reference>
          <reference field="3" count="1">
            <x v="36"/>
          </reference>
        </references>
      </pivotArea>
    </format>
    <format dxfId="97">
      <pivotArea dataOnly="0" labelOnly="1" outline="0" fieldPosition="0">
        <references count="2">
          <reference field="2" count="1" selected="0">
            <x v="3"/>
          </reference>
          <reference field="3" count="1">
            <x v="29"/>
          </reference>
        </references>
      </pivotArea>
    </format>
    <format dxfId="96">
      <pivotArea dataOnly="0" labelOnly="1" outline="0" fieldPosition="0">
        <references count="2">
          <reference field="2" count="1" selected="0">
            <x v="4"/>
          </reference>
          <reference field="3" count="1">
            <x v="14"/>
          </reference>
        </references>
      </pivotArea>
    </format>
    <format dxfId="95">
      <pivotArea dataOnly="0" labelOnly="1" outline="0" fieldPosition="0">
        <references count="2">
          <reference field="2" count="1" selected="0">
            <x v="5"/>
          </reference>
          <reference field="3" count="1">
            <x v="31"/>
          </reference>
        </references>
      </pivotArea>
    </format>
    <format dxfId="94">
      <pivotArea dataOnly="0" labelOnly="1" outline="0" fieldPosition="0">
        <references count="2">
          <reference field="2" count="1" selected="0">
            <x v="6"/>
          </reference>
          <reference field="3" count="1">
            <x v="24"/>
          </reference>
        </references>
      </pivotArea>
    </format>
    <format dxfId="93">
      <pivotArea dataOnly="0" labelOnly="1" outline="0" fieldPosition="0">
        <references count="2">
          <reference field="2" count="1" selected="0">
            <x v="7"/>
          </reference>
          <reference field="3" count="1">
            <x v="25"/>
          </reference>
        </references>
      </pivotArea>
    </format>
    <format dxfId="92">
      <pivotArea dataOnly="0" labelOnly="1" outline="0" fieldPosition="0">
        <references count="2">
          <reference field="2" count="1" selected="0">
            <x v="8"/>
          </reference>
          <reference field="3" count="1">
            <x v="22"/>
          </reference>
        </references>
      </pivotArea>
    </format>
    <format dxfId="91">
      <pivotArea dataOnly="0" labelOnly="1" outline="0" fieldPosition="0">
        <references count="2">
          <reference field="2" count="1" selected="0">
            <x v="9"/>
          </reference>
          <reference field="3" count="1">
            <x v="17"/>
          </reference>
        </references>
      </pivotArea>
    </format>
    <format dxfId="90">
      <pivotArea dataOnly="0" labelOnly="1" outline="0" fieldPosition="0">
        <references count="2">
          <reference field="2" count="1" selected="0">
            <x v="10"/>
          </reference>
          <reference field="3" count="1">
            <x v="21"/>
          </reference>
        </references>
      </pivotArea>
    </format>
    <format dxfId="89">
      <pivotArea dataOnly="0" labelOnly="1" outline="0" fieldPosition="0">
        <references count="2">
          <reference field="2" count="1" selected="0">
            <x v="11"/>
          </reference>
          <reference field="3" count="1">
            <x v="42"/>
          </reference>
        </references>
      </pivotArea>
    </format>
    <format dxfId="88">
      <pivotArea dataOnly="0" labelOnly="1" outline="0" fieldPosition="0">
        <references count="2">
          <reference field="2" count="1" selected="0">
            <x v="12"/>
          </reference>
          <reference field="3" count="1">
            <x v="54"/>
          </reference>
        </references>
      </pivotArea>
    </format>
    <format dxfId="87">
      <pivotArea dataOnly="0" labelOnly="1" outline="0" fieldPosition="0">
        <references count="2">
          <reference field="2" count="1" selected="0">
            <x v="13"/>
          </reference>
          <reference field="3" count="1">
            <x v="27"/>
          </reference>
        </references>
      </pivotArea>
    </format>
    <format dxfId="86">
      <pivotArea dataOnly="0" labelOnly="1" outline="0" fieldPosition="0">
        <references count="2">
          <reference field="2" count="1" selected="0">
            <x v="14"/>
          </reference>
          <reference field="3" count="1">
            <x v="55"/>
          </reference>
        </references>
      </pivotArea>
    </format>
    <format dxfId="85">
      <pivotArea dataOnly="0" labelOnly="1" outline="0" fieldPosition="0">
        <references count="2">
          <reference field="2" count="1" selected="0">
            <x v="15"/>
          </reference>
          <reference field="3" count="1">
            <x v="1"/>
          </reference>
        </references>
      </pivotArea>
    </format>
    <format dxfId="84">
      <pivotArea dataOnly="0" labelOnly="1" outline="0" fieldPosition="0">
        <references count="2">
          <reference field="2" count="1" selected="0">
            <x v="16"/>
          </reference>
          <reference field="3" count="1">
            <x v="48"/>
          </reference>
        </references>
      </pivotArea>
    </format>
    <format dxfId="83">
      <pivotArea dataOnly="0" labelOnly="1" outline="0" fieldPosition="0">
        <references count="2">
          <reference field="2" count="1" selected="0">
            <x v="17"/>
          </reference>
          <reference field="3" count="1">
            <x v="26"/>
          </reference>
        </references>
      </pivotArea>
    </format>
    <format dxfId="82">
      <pivotArea dataOnly="0" labelOnly="1" outline="0" fieldPosition="0">
        <references count="2">
          <reference field="2" count="1" selected="0">
            <x v="18"/>
          </reference>
          <reference field="3" count="1">
            <x v="38"/>
          </reference>
        </references>
      </pivotArea>
    </format>
    <format dxfId="81">
      <pivotArea dataOnly="0" labelOnly="1" outline="0" fieldPosition="0">
        <references count="2">
          <reference field="2" count="1" selected="0">
            <x v="19"/>
          </reference>
          <reference field="3" count="1">
            <x v="47"/>
          </reference>
        </references>
      </pivotArea>
    </format>
    <format dxfId="80">
      <pivotArea dataOnly="0" labelOnly="1" outline="0" fieldPosition="0">
        <references count="2">
          <reference field="2" count="1" selected="0">
            <x v="20"/>
          </reference>
          <reference field="3" count="1">
            <x v="49"/>
          </reference>
        </references>
      </pivotArea>
    </format>
    <format dxfId="79">
      <pivotArea dataOnly="0" labelOnly="1" outline="0" fieldPosition="0">
        <references count="2">
          <reference field="2" count="1" selected="0">
            <x v="21"/>
          </reference>
          <reference field="3" count="1">
            <x v="52"/>
          </reference>
        </references>
      </pivotArea>
    </format>
    <format dxfId="78">
      <pivotArea dataOnly="0" labelOnly="1" outline="0" fieldPosition="0">
        <references count="2">
          <reference field="2" count="1" selected="0">
            <x v="22"/>
          </reference>
          <reference field="3" count="1">
            <x v="15"/>
          </reference>
        </references>
      </pivotArea>
    </format>
    <format dxfId="77">
      <pivotArea dataOnly="0" labelOnly="1" outline="0" fieldPosition="0">
        <references count="2">
          <reference field="2" count="1" selected="0">
            <x v="23"/>
          </reference>
          <reference field="3" count="1">
            <x v="53"/>
          </reference>
        </references>
      </pivotArea>
    </format>
    <format dxfId="76">
      <pivotArea dataOnly="0" labelOnly="1" outline="0" fieldPosition="0">
        <references count="2">
          <reference field="2" count="1" selected="0">
            <x v="24"/>
          </reference>
          <reference field="3" count="1">
            <x v="35"/>
          </reference>
        </references>
      </pivotArea>
    </format>
    <format dxfId="75">
      <pivotArea dataOnly="0" labelOnly="1" outline="0" fieldPosition="0">
        <references count="2">
          <reference field="2" count="1" selected="0">
            <x v="25"/>
          </reference>
          <reference field="3" count="1">
            <x v="8"/>
          </reference>
        </references>
      </pivotArea>
    </format>
    <format dxfId="74">
      <pivotArea dataOnly="0" labelOnly="1" outline="0" fieldPosition="0">
        <references count="2">
          <reference field="2" count="1" selected="0">
            <x v="26"/>
          </reference>
          <reference field="3" count="1">
            <x v="9"/>
          </reference>
        </references>
      </pivotArea>
    </format>
    <format dxfId="73">
      <pivotArea dataOnly="0" labelOnly="1" outline="0" fieldPosition="0">
        <references count="2">
          <reference field="2" count="1" selected="0">
            <x v="27"/>
          </reference>
          <reference field="3" count="1">
            <x v="10"/>
          </reference>
        </references>
      </pivotArea>
    </format>
    <format dxfId="72">
      <pivotArea dataOnly="0" labelOnly="1" outline="0" fieldPosition="0">
        <references count="2">
          <reference field="2" count="1" selected="0">
            <x v="28"/>
          </reference>
          <reference field="3" count="1">
            <x v="7"/>
          </reference>
        </references>
      </pivotArea>
    </format>
    <format dxfId="71">
      <pivotArea dataOnly="0" labelOnly="1" outline="0" fieldPosition="0">
        <references count="2">
          <reference field="2" count="1" selected="0">
            <x v="29"/>
          </reference>
          <reference field="3" count="1">
            <x v="6"/>
          </reference>
        </references>
      </pivotArea>
    </format>
    <format dxfId="70">
      <pivotArea dataOnly="0" labelOnly="1" outline="0" fieldPosition="0">
        <references count="2">
          <reference field="2" count="1" selected="0">
            <x v="30"/>
          </reference>
          <reference field="3" count="1">
            <x v="11"/>
          </reference>
        </references>
      </pivotArea>
    </format>
    <format dxfId="69">
      <pivotArea dataOnly="0" labelOnly="1" outline="0" fieldPosition="0">
        <references count="2">
          <reference field="2" count="1" selected="0">
            <x v="31"/>
          </reference>
          <reference field="3" count="1">
            <x v="19"/>
          </reference>
        </references>
      </pivotArea>
    </format>
    <format dxfId="68">
      <pivotArea dataOnly="0" labelOnly="1" outline="0" fieldPosition="0">
        <references count="2">
          <reference field="2" count="1" selected="0">
            <x v="32"/>
          </reference>
          <reference field="3" count="1">
            <x v="34"/>
          </reference>
        </references>
      </pivotArea>
    </format>
    <format dxfId="67">
      <pivotArea dataOnly="0" labelOnly="1" outline="0" fieldPosition="0">
        <references count="2">
          <reference field="2" count="1" selected="0">
            <x v="33"/>
          </reference>
          <reference field="3" count="1">
            <x v="13"/>
          </reference>
        </references>
      </pivotArea>
    </format>
    <format dxfId="66">
      <pivotArea dataOnly="0" labelOnly="1" outline="0" fieldPosition="0">
        <references count="2">
          <reference field="2" count="1" selected="0">
            <x v="34"/>
          </reference>
          <reference field="3" count="1">
            <x v="39"/>
          </reference>
        </references>
      </pivotArea>
    </format>
    <format dxfId="65">
      <pivotArea dataOnly="0" labelOnly="1" outline="0" fieldPosition="0">
        <references count="2">
          <reference field="2" count="1" selected="0">
            <x v="36"/>
          </reference>
          <reference field="3" count="1">
            <x v="5"/>
          </reference>
        </references>
      </pivotArea>
    </format>
    <format dxfId="64">
      <pivotArea dataOnly="0" labelOnly="1" outline="0" fieldPosition="0">
        <references count="2">
          <reference field="2" count="1" selected="0">
            <x v="38"/>
          </reference>
          <reference field="3" count="1">
            <x v="56"/>
          </reference>
        </references>
      </pivotArea>
    </format>
    <format dxfId="63">
      <pivotArea dataOnly="0" labelOnly="1" outline="0" fieldPosition="0">
        <references count="2">
          <reference field="2" count="1" selected="0">
            <x v="39"/>
          </reference>
          <reference field="3" count="1">
            <x v="37"/>
          </reference>
        </references>
      </pivotArea>
    </format>
    <format dxfId="62">
      <pivotArea dataOnly="0" labelOnly="1" outline="0" fieldPosition="0">
        <references count="2">
          <reference field="2" count="1" selected="0">
            <x v="40"/>
          </reference>
          <reference field="3" count="1">
            <x v="43"/>
          </reference>
        </references>
      </pivotArea>
    </format>
    <format dxfId="61">
      <pivotArea dataOnly="0" labelOnly="1" outline="0" fieldPosition="0">
        <references count="2">
          <reference field="2" count="1" selected="0">
            <x v="42"/>
          </reference>
          <reference field="3" count="1">
            <x v="4"/>
          </reference>
        </references>
      </pivotArea>
    </format>
    <format dxfId="60">
      <pivotArea dataOnly="0" labelOnly="1" outline="0" fieldPosition="0">
        <references count="2">
          <reference field="2" count="1" selected="0">
            <x v="43"/>
          </reference>
          <reference field="3" count="1">
            <x v="0"/>
          </reference>
        </references>
      </pivotArea>
    </format>
    <format dxfId="59">
      <pivotArea dataOnly="0" labelOnly="1" outline="0" fieldPosition="0">
        <references count="2">
          <reference field="2" count="1" selected="0">
            <x v="44"/>
          </reference>
          <reference field="3" count="1">
            <x v="41"/>
          </reference>
        </references>
      </pivotArea>
    </format>
    <format dxfId="58">
      <pivotArea dataOnly="0" labelOnly="1" outline="0" fieldPosition="0">
        <references count="2">
          <reference field="2" count="1" selected="0">
            <x v="45"/>
          </reference>
          <reference field="3" count="1">
            <x v="45"/>
          </reference>
        </references>
      </pivotArea>
    </format>
    <format dxfId="57">
      <pivotArea dataOnly="0" labelOnly="1" outline="0" fieldPosition="0">
        <references count="2">
          <reference field="2" count="1" selected="0">
            <x v="46"/>
          </reference>
          <reference field="3" count="1">
            <x v="30"/>
          </reference>
        </references>
      </pivotArea>
    </format>
    <format dxfId="56">
      <pivotArea dataOnly="0" labelOnly="1" outline="0" fieldPosition="0">
        <references count="2">
          <reference field="2" count="1" selected="0">
            <x v="48"/>
          </reference>
          <reference field="3" count="1">
            <x v="50"/>
          </reference>
        </references>
      </pivotArea>
    </format>
    <format dxfId="55">
      <pivotArea dataOnly="0" labelOnly="1" outline="0" fieldPosition="0">
        <references count="2">
          <reference field="2" count="1" selected="0">
            <x v="49"/>
          </reference>
          <reference field="3" count="1">
            <x v="57"/>
          </reference>
        </references>
      </pivotArea>
    </format>
    <format dxfId="54">
      <pivotArea dataOnly="0" labelOnly="1" outline="0" fieldPosition="0">
        <references count="2">
          <reference field="2" count="1" selected="0">
            <x v="51"/>
          </reference>
          <reference field="3" count="1">
            <x v="3"/>
          </reference>
        </references>
      </pivotArea>
    </format>
    <format dxfId="53">
      <pivotArea dataOnly="0" labelOnly="1" outline="0" fieldPosition="0">
        <references count="1">
          <reference field="8" count="0"/>
        </references>
      </pivotArea>
    </format>
    <format dxfId="52">
      <pivotArea dataOnly="0" labelOnly="1" grandCol="1" outline="0" fieldPosition="0"/>
    </format>
    <format dxfId="51">
      <pivotArea type="all" dataOnly="0" outline="0" fieldPosition="0"/>
    </format>
    <format dxfId="50">
      <pivotArea outline="0" collapsedLevelsAreSubtotals="1" fieldPosition="0"/>
    </format>
    <format dxfId="49">
      <pivotArea dataOnly="0" labelOnly="1" outline="0" fieldPosition="0">
        <references count="1">
          <reference field="2" count="47">
            <x v="0"/>
            <x v="1"/>
            <x v="2"/>
            <x v="3"/>
            <x v="4"/>
            <x v="5"/>
            <x v="6"/>
            <x v="7"/>
            <x v="8"/>
            <x v="9"/>
            <x v="10"/>
            <x v="11"/>
            <x v="12"/>
            <x v="13"/>
            <x v="14"/>
            <x v="15"/>
            <x v="16"/>
            <x v="17"/>
            <x v="18"/>
            <x v="19"/>
            <x v="20"/>
            <x v="21"/>
            <x v="22"/>
            <x v="23"/>
            <x v="24"/>
            <x v="25"/>
            <x v="26"/>
            <x v="27"/>
            <x v="28"/>
            <x v="29"/>
            <x v="30"/>
            <x v="31"/>
            <x v="32"/>
            <x v="33"/>
            <x v="34"/>
            <x v="36"/>
            <x v="38"/>
            <x v="39"/>
            <x v="40"/>
            <x v="42"/>
            <x v="43"/>
            <x v="44"/>
            <x v="45"/>
            <x v="46"/>
            <x v="48"/>
            <x v="49"/>
            <x v="51"/>
          </reference>
        </references>
      </pivotArea>
    </format>
    <format dxfId="48">
      <pivotArea dataOnly="0" labelOnly="1" outline="0" fieldPosition="0">
        <references count="2">
          <reference field="2" count="1" selected="0">
            <x v="0"/>
          </reference>
          <reference field="3" count="1">
            <x v="32"/>
          </reference>
        </references>
      </pivotArea>
    </format>
    <format dxfId="47">
      <pivotArea dataOnly="0" labelOnly="1" outline="0" fieldPosition="0">
        <references count="2">
          <reference field="2" count="1" selected="0">
            <x v="1"/>
          </reference>
          <reference field="3" count="1">
            <x v="18"/>
          </reference>
        </references>
      </pivotArea>
    </format>
    <format dxfId="46">
      <pivotArea dataOnly="0" labelOnly="1" outline="0" fieldPosition="0">
        <references count="2">
          <reference field="2" count="1" selected="0">
            <x v="2"/>
          </reference>
          <reference field="3" count="1">
            <x v="36"/>
          </reference>
        </references>
      </pivotArea>
    </format>
    <format dxfId="45">
      <pivotArea dataOnly="0" labelOnly="1" outline="0" fieldPosition="0">
        <references count="2">
          <reference field="2" count="1" selected="0">
            <x v="3"/>
          </reference>
          <reference field="3" count="1">
            <x v="29"/>
          </reference>
        </references>
      </pivotArea>
    </format>
    <format dxfId="44">
      <pivotArea dataOnly="0" labelOnly="1" outline="0" fieldPosition="0">
        <references count="2">
          <reference field="2" count="1" selected="0">
            <x v="4"/>
          </reference>
          <reference field="3" count="1">
            <x v="14"/>
          </reference>
        </references>
      </pivotArea>
    </format>
    <format dxfId="43">
      <pivotArea dataOnly="0" labelOnly="1" outline="0" fieldPosition="0">
        <references count="2">
          <reference field="2" count="1" selected="0">
            <x v="5"/>
          </reference>
          <reference field="3" count="1">
            <x v="31"/>
          </reference>
        </references>
      </pivotArea>
    </format>
    <format dxfId="42">
      <pivotArea dataOnly="0" labelOnly="1" outline="0" fieldPosition="0">
        <references count="2">
          <reference field="2" count="1" selected="0">
            <x v="6"/>
          </reference>
          <reference field="3" count="1">
            <x v="24"/>
          </reference>
        </references>
      </pivotArea>
    </format>
    <format dxfId="41">
      <pivotArea dataOnly="0" labelOnly="1" outline="0" fieldPosition="0">
        <references count="2">
          <reference field="2" count="1" selected="0">
            <x v="7"/>
          </reference>
          <reference field="3" count="1">
            <x v="25"/>
          </reference>
        </references>
      </pivotArea>
    </format>
    <format dxfId="40">
      <pivotArea dataOnly="0" labelOnly="1" outline="0" fieldPosition="0">
        <references count="2">
          <reference field="2" count="1" selected="0">
            <x v="8"/>
          </reference>
          <reference field="3" count="1">
            <x v="22"/>
          </reference>
        </references>
      </pivotArea>
    </format>
    <format dxfId="39">
      <pivotArea dataOnly="0" labelOnly="1" outline="0" fieldPosition="0">
        <references count="2">
          <reference field="2" count="1" selected="0">
            <x v="9"/>
          </reference>
          <reference field="3" count="1">
            <x v="17"/>
          </reference>
        </references>
      </pivotArea>
    </format>
    <format dxfId="38">
      <pivotArea dataOnly="0" labelOnly="1" outline="0" fieldPosition="0">
        <references count="2">
          <reference field="2" count="1" selected="0">
            <x v="10"/>
          </reference>
          <reference field="3" count="1">
            <x v="21"/>
          </reference>
        </references>
      </pivotArea>
    </format>
    <format dxfId="37">
      <pivotArea dataOnly="0" labelOnly="1" outline="0" fieldPosition="0">
        <references count="2">
          <reference field="2" count="1" selected="0">
            <x v="11"/>
          </reference>
          <reference field="3" count="1">
            <x v="42"/>
          </reference>
        </references>
      </pivotArea>
    </format>
    <format dxfId="36">
      <pivotArea dataOnly="0" labelOnly="1" outline="0" fieldPosition="0">
        <references count="2">
          <reference field="2" count="1" selected="0">
            <x v="12"/>
          </reference>
          <reference field="3" count="1">
            <x v="54"/>
          </reference>
        </references>
      </pivotArea>
    </format>
    <format dxfId="35">
      <pivotArea dataOnly="0" labelOnly="1" outline="0" fieldPosition="0">
        <references count="2">
          <reference field="2" count="1" selected="0">
            <x v="13"/>
          </reference>
          <reference field="3" count="1">
            <x v="27"/>
          </reference>
        </references>
      </pivotArea>
    </format>
    <format dxfId="34">
      <pivotArea dataOnly="0" labelOnly="1" outline="0" fieldPosition="0">
        <references count="2">
          <reference field="2" count="1" selected="0">
            <x v="14"/>
          </reference>
          <reference field="3" count="1">
            <x v="55"/>
          </reference>
        </references>
      </pivotArea>
    </format>
    <format dxfId="33">
      <pivotArea dataOnly="0" labelOnly="1" outline="0" fieldPosition="0">
        <references count="2">
          <reference field="2" count="1" selected="0">
            <x v="15"/>
          </reference>
          <reference field="3" count="1">
            <x v="1"/>
          </reference>
        </references>
      </pivotArea>
    </format>
    <format dxfId="32">
      <pivotArea dataOnly="0" labelOnly="1" outline="0" fieldPosition="0">
        <references count="2">
          <reference field="2" count="1" selected="0">
            <x v="16"/>
          </reference>
          <reference field="3" count="1">
            <x v="48"/>
          </reference>
        </references>
      </pivotArea>
    </format>
    <format dxfId="31">
      <pivotArea dataOnly="0" labelOnly="1" outline="0" fieldPosition="0">
        <references count="2">
          <reference field="2" count="1" selected="0">
            <x v="17"/>
          </reference>
          <reference field="3" count="1">
            <x v="26"/>
          </reference>
        </references>
      </pivotArea>
    </format>
    <format dxfId="30">
      <pivotArea dataOnly="0" labelOnly="1" outline="0" fieldPosition="0">
        <references count="2">
          <reference field="2" count="1" selected="0">
            <x v="18"/>
          </reference>
          <reference field="3" count="1">
            <x v="38"/>
          </reference>
        </references>
      </pivotArea>
    </format>
    <format dxfId="29">
      <pivotArea dataOnly="0" labelOnly="1" outline="0" fieldPosition="0">
        <references count="2">
          <reference field="2" count="1" selected="0">
            <x v="19"/>
          </reference>
          <reference field="3" count="1">
            <x v="47"/>
          </reference>
        </references>
      </pivotArea>
    </format>
    <format dxfId="28">
      <pivotArea dataOnly="0" labelOnly="1" outline="0" fieldPosition="0">
        <references count="2">
          <reference field="2" count="1" selected="0">
            <x v="20"/>
          </reference>
          <reference field="3" count="1">
            <x v="49"/>
          </reference>
        </references>
      </pivotArea>
    </format>
    <format dxfId="27">
      <pivotArea dataOnly="0" labelOnly="1" outline="0" fieldPosition="0">
        <references count="2">
          <reference field="2" count="1" selected="0">
            <x v="21"/>
          </reference>
          <reference field="3" count="1">
            <x v="52"/>
          </reference>
        </references>
      </pivotArea>
    </format>
    <format dxfId="26">
      <pivotArea dataOnly="0" labelOnly="1" outline="0" fieldPosition="0">
        <references count="2">
          <reference field="2" count="1" selected="0">
            <x v="22"/>
          </reference>
          <reference field="3" count="1">
            <x v="15"/>
          </reference>
        </references>
      </pivotArea>
    </format>
    <format dxfId="25">
      <pivotArea dataOnly="0" labelOnly="1" outline="0" fieldPosition="0">
        <references count="2">
          <reference field="2" count="1" selected="0">
            <x v="23"/>
          </reference>
          <reference field="3" count="1">
            <x v="53"/>
          </reference>
        </references>
      </pivotArea>
    </format>
    <format dxfId="24">
      <pivotArea dataOnly="0" labelOnly="1" outline="0" fieldPosition="0">
        <references count="2">
          <reference field="2" count="1" selected="0">
            <x v="24"/>
          </reference>
          <reference field="3" count="1">
            <x v="35"/>
          </reference>
        </references>
      </pivotArea>
    </format>
    <format dxfId="23">
      <pivotArea dataOnly="0" labelOnly="1" outline="0" fieldPosition="0">
        <references count="2">
          <reference field="2" count="1" selected="0">
            <x v="25"/>
          </reference>
          <reference field="3" count="1">
            <x v="8"/>
          </reference>
        </references>
      </pivotArea>
    </format>
    <format dxfId="22">
      <pivotArea dataOnly="0" labelOnly="1" outline="0" fieldPosition="0">
        <references count="2">
          <reference field="2" count="1" selected="0">
            <x v="26"/>
          </reference>
          <reference field="3" count="1">
            <x v="9"/>
          </reference>
        </references>
      </pivotArea>
    </format>
    <format dxfId="21">
      <pivotArea dataOnly="0" labelOnly="1" outline="0" fieldPosition="0">
        <references count="2">
          <reference field="2" count="1" selected="0">
            <x v="27"/>
          </reference>
          <reference field="3" count="1">
            <x v="10"/>
          </reference>
        </references>
      </pivotArea>
    </format>
    <format dxfId="20">
      <pivotArea dataOnly="0" labelOnly="1" outline="0" fieldPosition="0">
        <references count="2">
          <reference field="2" count="1" selected="0">
            <x v="28"/>
          </reference>
          <reference field="3" count="1">
            <x v="7"/>
          </reference>
        </references>
      </pivotArea>
    </format>
    <format dxfId="19">
      <pivotArea dataOnly="0" labelOnly="1" outline="0" fieldPosition="0">
        <references count="2">
          <reference field="2" count="1" selected="0">
            <x v="29"/>
          </reference>
          <reference field="3" count="1">
            <x v="6"/>
          </reference>
        </references>
      </pivotArea>
    </format>
    <format dxfId="18">
      <pivotArea dataOnly="0" labelOnly="1" outline="0" fieldPosition="0">
        <references count="2">
          <reference field="2" count="1" selected="0">
            <x v="30"/>
          </reference>
          <reference field="3" count="1">
            <x v="11"/>
          </reference>
        </references>
      </pivotArea>
    </format>
    <format dxfId="17">
      <pivotArea dataOnly="0" labelOnly="1" outline="0" fieldPosition="0">
        <references count="2">
          <reference field="2" count="1" selected="0">
            <x v="31"/>
          </reference>
          <reference field="3" count="1">
            <x v="19"/>
          </reference>
        </references>
      </pivotArea>
    </format>
    <format dxfId="16">
      <pivotArea dataOnly="0" labelOnly="1" outline="0" fieldPosition="0">
        <references count="2">
          <reference field="2" count="1" selected="0">
            <x v="32"/>
          </reference>
          <reference field="3" count="1">
            <x v="34"/>
          </reference>
        </references>
      </pivotArea>
    </format>
    <format dxfId="15">
      <pivotArea dataOnly="0" labelOnly="1" outline="0" fieldPosition="0">
        <references count="2">
          <reference field="2" count="1" selected="0">
            <x v="33"/>
          </reference>
          <reference field="3" count="1">
            <x v="13"/>
          </reference>
        </references>
      </pivotArea>
    </format>
    <format dxfId="14">
      <pivotArea dataOnly="0" labelOnly="1" outline="0" fieldPosition="0">
        <references count="2">
          <reference field="2" count="1" selected="0">
            <x v="34"/>
          </reference>
          <reference field="3" count="1">
            <x v="39"/>
          </reference>
        </references>
      </pivotArea>
    </format>
    <format dxfId="13">
      <pivotArea dataOnly="0" labelOnly="1" outline="0" fieldPosition="0">
        <references count="2">
          <reference field="2" count="1" selected="0">
            <x v="36"/>
          </reference>
          <reference field="3" count="1">
            <x v="5"/>
          </reference>
        </references>
      </pivotArea>
    </format>
    <format dxfId="12">
      <pivotArea dataOnly="0" labelOnly="1" outline="0" fieldPosition="0">
        <references count="2">
          <reference field="2" count="1" selected="0">
            <x v="38"/>
          </reference>
          <reference field="3" count="1">
            <x v="56"/>
          </reference>
        </references>
      </pivotArea>
    </format>
    <format dxfId="11">
      <pivotArea dataOnly="0" labelOnly="1" outline="0" fieldPosition="0">
        <references count="2">
          <reference field="2" count="1" selected="0">
            <x v="39"/>
          </reference>
          <reference field="3" count="1">
            <x v="37"/>
          </reference>
        </references>
      </pivotArea>
    </format>
    <format dxfId="10">
      <pivotArea dataOnly="0" labelOnly="1" outline="0" fieldPosition="0">
        <references count="2">
          <reference field="2" count="1" selected="0">
            <x v="40"/>
          </reference>
          <reference field="3" count="1">
            <x v="43"/>
          </reference>
        </references>
      </pivotArea>
    </format>
    <format dxfId="9">
      <pivotArea dataOnly="0" labelOnly="1" outline="0" fieldPosition="0">
        <references count="2">
          <reference field="2" count="1" selected="0">
            <x v="42"/>
          </reference>
          <reference field="3" count="1">
            <x v="4"/>
          </reference>
        </references>
      </pivotArea>
    </format>
    <format dxfId="8">
      <pivotArea dataOnly="0" labelOnly="1" outline="0" fieldPosition="0">
        <references count="2">
          <reference field="2" count="1" selected="0">
            <x v="43"/>
          </reference>
          <reference field="3" count="1">
            <x v="0"/>
          </reference>
        </references>
      </pivotArea>
    </format>
    <format dxfId="7">
      <pivotArea dataOnly="0" labelOnly="1" outline="0" fieldPosition="0">
        <references count="2">
          <reference field="2" count="1" selected="0">
            <x v="44"/>
          </reference>
          <reference field="3" count="1">
            <x v="41"/>
          </reference>
        </references>
      </pivotArea>
    </format>
    <format dxfId="6">
      <pivotArea dataOnly="0" labelOnly="1" outline="0" fieldPosition="0">
        <references count="2">
          <reference field="2" count="1" selected="0">
            <x v="45"/>
          </reference>
          <reference field="3" count="1">
            <x v="45"/>
          </reference>
        </references>
      </pivotArea>
    </format>
    <format dxfId="5">
      <pivotArea dataOnly="0" labelOnly="1" outline="0" fieldPosition="0">
        <references count="2">
          <reference field="2" count="1" selected="0">
            <x v="46"/>
          </reference>
          <reference field="3" count="1">
            <x v="30"/>
          </reference>
        </references>
      </pivotArea>
    </format>
    <format dxfId="4">
      <pivotArea dataOnly="0" labelOnly="1" outline="0" fieldPosition="0">
        <references count="2">
          <reference field="2" count="1" selected="0">
            <x v="48"/>
          </reference>
          <reference field="3" count="1">
            <x v="50"/>
          </reference>
        </references>
      </pivotArea>
    </format>
    <format dxfId="3">
      <pivotArea dataOnly="0" labelOnly="1" outline="0" fieldPosition="0">
        <references count="2">
          <reference field="2" count="1" selected="0">
            <x v="49"/>
          </reference>
          <reference field="3" count="1">
            <x v="57"/>
          </reference>
        </references>
      </pivotArea>
    </format>
    <format dxfId="2">
      <pivotArea dataOnly="0" labelOnly="1" outline="0" fieldPosition="0">
        <references count="2">
          <reference field="2" count="1" selected="0">
            <x v="51"/>
          </reference>
          <reference field="3" count="1">
            <x v="3"/>
          </reference>
        </references>
      </pivotArea>
    </format>
    <format dxfId="1">
      <pivotArea dataOnly="0" labelOnly="1" outline="0" fieldPosition="0">
        <references count="1">
          <reference field="8"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0"/>
  <sheetViews>
    <sheetView showGridLines="0" showRowColHeaders="0" rightToLeft="1" tabSelected="1" zoomScale="90" zoomScaleNormal="90" workbookViewId="0">
      <pane ySplit="7" topLeftCell="A197" activePane="bottomLeft" state="frozen"/>
      <selection pane="bottomLeft" activeCell="K3" sqref="K3"/>
    </sheetView>
  </sheetViews>
  <sheetFormatPr defaultRowHeight="15" x14ac:dyDescent="0.2"/>
  <cols>
    <col min="1" max="1" width="2.75" customWidth="1"/>
    <col min="2" max="2" width="5.875" style="6" bestFit="1" customWidth="1"/>
    <col min="3" max="3" width="32.375" style="13" customWidth="1"/>
    <col min="4" max="4" width="5.875" style="12" customWidth="1"/>
    <col min="5" max="5" width="18.125" style="14" customWidth="1"/>
    <col min="6" max="6" width="6.625" style="13" customWidth="1"/>
    <col min="7" max="7" width="7.875" style="4" customWidth="1"/>
    <col min="8" max="8" width="90.625" style="11" customWidth="1"/>
    <col min="9" max="9" width="7.25" style="19" customWidth="1"/>
    <col min="10" max="10" width="14.25" style="19" hidden="1" customWidth="1"/>
    <col min="11" max="11" width="20.375" style="3" customWidth="1"/>
    <col min="12" max="12" width="14.875" style="4" customWidth="1"/>
    <col min="13" max="13" width="7.625" hidden="1" customWidth="1"/>
    <col min="14" max="14" width="18" hidden="1" customWidth="1"/>
    <col min="15" max="15" width="12.875" hidden="1" customWidth="1"/>
    <col min="16" max="16" width="31" hidden="1" customWidth="1"/>
    <col min="17" max="17" width="16" hidden="1" customWidth="1"/>
  </cols>
  <sheetData>
    <row r="1" spans="1:17" ht="15.75" thickBot="1" x14ac:dyDescent="0.25">
      <c r="A1" s="135"/>
      <c r="M1" s="16"/>
    </row>
    <row r="2" spans="1:17" x14ac:dyDescent="0.2">
      <c r="A2" s="135"/>
      <c r="B2" s="81"/>
      <c r="C2" s="84"/>
      <c r="D2" s="82"/>
      <c r="E2" s="83"/>
      <c r="F2" s="84"/>
      <c r="G2" s="85"/>
      <c r="H2" s="86"/>
      <c r="I2" s="87"/>
      <c r="J2" s="87"/>
      <c r="K2" s="88"/>
      <c r="L2" s="89"/>
      <c r="M2" s="16"/>
    </row>
    <row r="3" spans="1:17" x14ac:dyDescent="0.2">
      <c r="A3" s="135"/>
      <c r="B3" s="90"/>
      <c r="C3" s="93"/>
      <c r="D3" s="91"/>
      <c r="E3" s="92"/>
      <c r="F3" s="93"/>
      <c r="G3" s="94"/>
      <c r="H3" s="95"/>
      <c r="I3" s="96"/>
      <c r="J3" s="96"/>
      <c r="K3" s="97"/>
      <c r="L3" s="98"/>
      <c r="M3" s="16"/>
    </row>
    <row r="4" spans="1:17" ht="44.25" customHeight="1" x14ac:dyDescent="0.2">
      <c r="A4" s="135"/>
      <c r="B4" s="90"/>
      <c r="C4" s="207" t="s">
        <v>686</v>
      </c>
      <c r="D4" s="207"/>
      <c r="E4" s="207"/>
      <c r="F4" s="93"/>
      <c r="G4" s="94"/>
      <c r="H4" s="95"/>
      <c r="I4" s="96"/>
      <c r="J4" s="96"/>
      <c r="K4" s="97"/>
      <c r="L4" s="98"/>
      <c r="M4" s="16"/>
      <c r="P4" s="133" t="s">
        <v>468</v>
      </c>
      <c r="Q4" s="134">
        <f>IFERROR(ABS(Q6)/L6,0)</f>
        <v>0</v>
      </c>
    </row>
    <row r="5" spans="1:17" ht="23.25" customHeight="1" x14ac:dyDescent="0.2">
      <c r="A5" s="135"/>
      <c r="B5" s="90"/>
      <c r="C5" s="207" t="s">
        <v>687</v>
      </c>
      <c r="D5" s="207"/>
      <c r="E5" s="207"/>
      <c r="F5" s="79"/>
      <c r="G5" s="79"/>
      <c r="H5" s="156" t="s">
        <v>685</v>
      </c>
      <c r="I5" s="96"/>
      <c r="J5" s="96"/>
      <c r="K5" s="97"/>
      <c r="L5" s="98"/>
      <c r="M5" s="208" t="s">
        <v>469</v>
      </c>
      <c r="N5" s="209"/>
      <c r="O5" s="209"/>
      <c r="P5" s="209"/>
      <c r="Q5" s="132"/>
    </row>
    <row r="6" spans="1:17" ht="21" customHeight="1" thickBot="1" x14ac:dyDescent="0.25">
      <c r="A6" s="135"/>
      <c r="B6" s="99"/>
      <c r="C6" s="102"/>
      <c r="D6" s="100"/>
      <c r="E6" s="101"/>
      <c r="F6" s="102"/>
      <c r="G6" s="103"/>
      <c r="H6" s="104"/>
      <c r="I6" s="105"/>
      <c r="J6" s="105"/>
      <c r="K6" s="106"/>
      <c r="L6" s="111">
        <f>SUBTOTAL(9,K8:L1019)</f>
        <v>0</v>
      </c>
      <c r="M6" s="129"/>
      <c r="N6" s="127"/>
      <c r="O6" s="128">
        <f>SUBTOTAL(9,O10:O1032)</f>
        <v>0</v>
      </c>
      <c r="P6" s="117"/>
      <c r="Q6" s="128">
        <f>SUM(Q8:Q1019)</f>
        <v>0</v>
      </c>
    </row>
    <row r="7" spans="1:17" s="18" customFormat="1" ht="31.5" customHeight="1" x14ac:dyDescent="0.2">
      <c r="A7" s="136"/>
      <c r="B7" s="107" t="s">
        <v>43</v>
      </c>
      <c r="C7" s="17" t="s">
        <v>44</v>
      </c>
      <c r="D7" s="80" t="s">
        <v>38</v>
      </c>
      <c r="E7" s="17" t="s">
        <v>36</v>
      </c>
      <c r="F7" s="17" t="s">
        <v>371</v>
      </c>
      <c r="G7" s="17" t="s">
        <v>37</v>
      </c>
      <c r="H7" s="17" t="s">
        <v>39</v>
      </c>
      <c r="I7" s="17" t="s">
        <v>448</v>
      </c>
      <c r="J7" s="17" t="s">
        <v>581</v>
      </c>
      <c r="K7" s="17" t="s">
        <v>373</v>
      </c>
      <c r="L7" s="108" t="s">
        <v>374</v>
      </c>
      <c r="M7" s="130" t="s">
        <v>470</v>
      </c>
      <c r="N7" s="116" t="s">
        <v>471</v>
      </c>
      <c r="O7" s="116" t="s">
        <v>472</v>
      </c>
      <c r="P7" s="116" t="s">
        <v>473</v>
      </c>
      <c r="Q7" s="116" t="s">
        <v>474</v>
      </c>
    </row>
    <row r="8" spans="1:17" x14ac:dyDescent="0.2">
      <c r="A8" s="135"/>
      <c r="B8" s="109">
        <v>1</v>
      </c>
      <c r="C8" s="166" t="s">
        <v>41</v>
      </c>
      <c r="D8" s="20">
        <v>1.1000000000000001</v>
      </c>
      <c r="E8" s="21" t="s">
        <v>45</v>
      </c>
      <c r="F8" s="22">
        <v>1</v>
      </c>
      <c r="G8" s="23">
        <v>1</v>
      </c>
      <c r="H8" s="24" t="s">
        <v>596</v>
      </c>
      <c r="I8" s="25">
        <v>0</v>
      </c>
      <c r="J8" s="25" t="s">
        <v>582</v>
      </c>
      <c r="K8" s="112"/>
      <c r="L8" s="114">
        <f t="shared" ref="L8:L76" si="0">IF($K8="",0,IFERROR(VLOOKUP($K8,טבלת_יישום,2,0),0))</f>
        <v>0</v>
      </c>
      <c r="M8" s="131"/>
      <c r="N8" s="119" t="str">
        <f>IF(K8="","",K8)</f>
        <v/>
      </c>
      <c r="O8" s="118">
        <f t="shared" ref="O8:O76" si="1">IF($N8="",0,IFERROR(VLOOKUP($N8,טבלת_יישום,2,0),0))</f>
        <v>0</v>
      </c>
      <c r="P8" s="118"/>
      <c r="Q8" s="120">
        <f>IFERROR(O8-L8,0)</f>
        <v>0</v>
      </c>
    </row>
    <row r="9" spans="1:17" x14ac:dyDescent="0.2">
      <c r="A9" s="135"/>
      <c r="B9" s="109">
        <v>1</v>
      </c>
      <c r="C9" s="166" t="s">
        <v>41</v>
      </c>
      <c r="D9" s="20">
        <v>1.1000000000000001</v>
      </c>
      <c r="E9" s="21" t="s">
        <v>45</v>
      </c>
      <c r="F9" s="22">
        <v>1</v>
      </c>
      <c r="G9" s="23">
        <v>2</v>
      </c>
      <c r="H9" s="24" t="s">
        <v>597</v>
      </c>
      <c r="I9" s="25">
        <v>0</v>
      </c>
      <c r="J9" s="25" t="s">
        <v>582</v>
      </c>
      <c r="K9" s="112"/>
      <c r="L9" s="114">
        <f t="shared" si="0"/>
        <v>0</v>
      </c>
      <c r="M9" s="131"/>
      <c r="N9" s="119" t="str">
        <f t="shared" ref="N9:N77" si="2">IF(K9="","",K9)</f>
        <v/>
      </c>
      <c r="O9" s="118">
        <f t="shared" si="1"/>
        <v>0</v>
      </c>
      <c r="P9" s="123"/>
      <c r="Q9" s="120">
        <f t="shared" ref="Q9:Q77" si="3">IFERROR(O9-L9,0)</f>
        <v>0</v>
      </c>
    </row>
    <row r="10" spans="1:17" x14ac:dyDescent="0.2">
      <c r="A10" s="135"/>
      <c r="B10" s="109">
        <v>1</v>
      </c>
      <c r="C10" s="166" t="s">
        <v>41</v>
      </c>
      <c r="D10" s="20">
        <v>1.1000000000000001</v>
      </c>
      <c r="E10" s="21" t="s">
        <v>45</v>
      </c>
      <c r="F10" s="22">
        <v>1</v>
      </c>
      <c r="G10" s="23">
        <v>3</v>
      </c>
      <c r="H10" s="24" t="s">
        <v>609</v>
      </c>
      <c r="I10" s="25">
        <v>0</v>
      </c>
      <c r="J10" s="25" t="s">
        <v>582</v>
      </c>
      <c r="K10" s="112"/>
      <c r="L10" s="114">
        <f t="shared" si="0"/>
        <v>0</v>
      </c>
      <c r="M10" s="131"/>
      <c r="N10" s="119" t="str">
        <f t="shared" si="2"/>
        <v/>
      </c>
      <c r="O10" s="118">
        <f t="shared" si="1"/>
        <v>0</v>
      </c>
      <c r="P10" s="123"/>
      <c r="Q10" s="120">
        <f t="shared" si="3"/>
        <v>0</v>
      </c>
    </row>
    <row r="11" spans="1:17" s="10" customFormat="1" x14ac:dyDescent="0.2">
      <c r="A11" s="137"/>
      <c r="B11" s="109">
        <v>1</v>
      </c>
      <c r="C11" s="166" t="s">
        <v>41</v>
      </c>
      <c r="D11" s="20">
        <v>1.1000000000000001</v>
      </c>
      <c r="E11" s="21" t="s">
        <v>45</v>
      </c>
      <c r="F11" s="22">
        <v>1</v>
      </c>
      <c r="G11" s="26" t="s">
        <v>93</v>
      </c>
      <c r="H11" s="27" t="s">
        <v>112</v>
      </c>
      <c r="I11" s="28">
        <v>0</v>
      </c>
      <c r="J11" s="25" t="s">
        <v>582</v>
      </c>
      <c r="K11" s="112"/>
      <c r="L11" s="114">
        <f t="shared" si="0"/>
        <v>0</v>
      </c>
      <c r="M11" s="131"/>
      <c r="N11" s="119" t="str">
        <f t="shared" si="2"/>
        <v/>
      </c>
      <c r="O11" s="118">
        <f t="shared" si="1"/>
        <v>0</v>
      </c>
      <c r="P11" s="124"/>
      <c r="Q11" s="120">
        <f t="shared" si="3"/>
        <v>0</v>
      </c>
    </row>
    <row r="12" spans="1:17" s="10" customFormat="1" x14ac:dyDescent="0.2">
      <c r="A12" s="137"/>
      <c r="B12" s="109">
        <v>1</v>
      </c>
      <c r="C12" s="166" t="s">
        <v>41</v>
      </c>
      <c r="D12" s="20">
        <v>1.1000000000000001</v>
      </c>
      <c r="E12" s="21" t="s">
        <v>45</v>
      </c>
      <c r="F12" s="22">
        <v>1</v>
      </c>
      <c r="G12" s="26" t="s">
        <v>139</v>
      </c>
      <c r="H12" s="29" t="s">
        <v>598</v>
      </c>
      <c r="I12" s="30">
        <v>1</v>
      </c>
      <c r="J12" s="161" t="s">
        <v>582</v>
      </c>
      <c r="K12" s="112"/>
      <c r="L12" s="114">
        <f t="shared" si="0"/>
        <v>0</v>
      </c>
      <c r="M12" s="131"/>
      <c r="N12" s="119" t="str">
        <f t="shared" si="2"/>
        <v/>
      </c>
      <c r="O12" s="118">
        <f t="shared" si="1"/>
        <v>0</v>
      </c>
      <c r="P12" s="124"/>
      <c r="Q12" s="120">
        <f t="shared" si="3"/>
        <v>0</v>
      </c>
    </row>
    <row r="13" spans="1:17" s="10" customFormat="1" x14ac:dyDescent="0.2">
      <c r="A13" s="137"/>
      <c r="B13" s="109">
        <v>1</v>
      </c>
      <c r="C13" s="166" t="s">
        <v>41</v>
      </c>
      <c r="D13" s="20">
        <v>1.1000000000000001</v>
      </c>
      <c r="E13" s="21" t="s">
        <v>45</v>
      </c>
      <c r="F13" s="22">
        <v>1</v>
      </c>
      <c r="G13" s="31" t="s">
        <v>140</v>
      </c>
      <c r="H13" s="29" t="s">
        <v>175</v>
      </c>
      <c r="I13" s="30">
        <v>1</v>
      </c>
      <c r="J13" s="161" t="s">
        <v>582</v>
      </c>
      <c r="K13" s="112"/>
      <c r="L13" s="114">
        <f t="shared" si="0"/>
        <v>0</v>
      </c>
      <c r="M13" s="131"/>
      <c r="N13" s="119" t="str">
        <f t="shared" si="2"/>
        <v/>
      </c>
      <c r="O13" s="118">
        <f t="shared" si="1"/>
        <v>0</v>
      </c>
      <c r="P13" s="124"/>
      <c r="Q13" s="120">
        <f t="shared" si="3"/>
        <v>0</v>
      </c>
    </row>
    <row r="14" spans="1:17" ht="28.5" x14ac:dyDescent="0.2">
      <c r="A14" s="135"/>
      <c r="B14" s="109">
        <v>1</v>
      </c>
      <c r="C14" s="166" t="s">
        <v>41</v>
      </c>
      <c r="D14" s="20">
        <v>1.1000000000000001</v>
      </c>
      <c r="E14" s="21" t="s">
        <v>45</v>
      </c>
      <c r="F14" s="22">
        <v>1</v>
      </c>
      <c r="G14" s="31" t="s">
        <v>141</v>
      </c>
      <c r="H14" s="24" t="s">
        <v>164</v>
      </c>
      <c r="I14" s="25">
        <v>1</v>
      </c>
      <c r="J14" s="25" t="s">
        <v>582</v>
      </c>
      <c r="K14" s="112"/>
      <c r="L14" s="114">
        <f t="shared" si="0"/>
        <v>0</v>
      </c>
      <c r="M14" s="131"/>
      <c r="N14" s="119" t="str">
        <f t="shared" si="2"/>
        <v/>
      </c>
      <c r="O14" s="118">
        <f t="shared" si="1"/>
        <v>0</v>
      </c>
      <c r="P14" s="123"/>
      <c r="Q14" s="120">
        <f t="shared" si="3"/>
        <v>0</v>
      </c>
    </row>
    <row r="15" spans="1:17" x14ac:dyDescent="0.2">
      <c r="A15" s="135"/>
      <c r="B15" s="109">
        <v>1</v>
      </c>
      <c r="C15" s="166" t="s">
        <v>41</v>
      </c>
      <c r="D15" s="20">
        <v>1.1000000000000001</v>
      </c>
      <c r="E15" s="21" t="s">
        <v>45</v>
      </c>
      <c r="F15" s="22">
        <v>1</v>
      </c>
      <c r="G15" s="23">
        <v>4</v>
      </c>
      <c r="H15" s="24" t="s">
        <v>176</v>
      </c>
      <c r="I15" s="25">
        <v>0</v>
      </c>
      <c r="J15" s="25" t="s">
        <v>582</v>
      </c>
      <c r="K15" s="112"/>
      <c r="L15" s="114">
        <f t="shared" si="0"/>
        <v>0</v>
      </c>
      <c r="M15" s="131"/>
      <c r="N15" s="119" t="str">
        <f t="shared" si="2"/>
        <v/>
      </c>
      <c r="O15" s="118">
        <f t="shared" si="1"/>
        <v>0</v>
      </c>
      <c r="P15" s="123"/>
      <c r="Q15" s="120">
        <f t="shared" si="3"/>
        <v>0</v>
      </c>
    </row>
    <row r="16" spans="1:17" x14ac:dyDescent="0.2">
      <c r="A16" s="135"/>
      <c r="B16" s="109">
        <v>1</v>
      </c>
      <c r="C16" s="166" t="s">
        <v>41</v>
      </c>
      <c r="D16" s="20">
        <v>1.1000000000000001</v>
      </c>
      <c r="E16" s="21" t="s">
        <v>45</v>
      </c>
      <c r="F16" s="22">
        <v>1</v>
      </c>
      <c r="G16" s="23">
        <v>5</v>
      </c>
      <c r="H16" s="24" t="s">
        <v>46</v>
      </c>
      <c r="I16" s="25">
        <v>0</v>
      </c>
      <c r="J16" s="25" t="s">
        <v>582</v>
      </c>
      <c r="K16" s="112"/>
      <c r="L16" s="114">
        <f t="shared" si="0"/>
        <v>0</v>
      </c>
      <c r="M16" s="131"/>
      <c r="N16" s="119" t="str">
        <f t="shared" si="2"/>
        <v/>
      </c>
      <c r="O16" s="118">
        <f t="shared" si="1"/>
        <v>0</v>
      </c>
      <c r="P16" s="123"/>
      <c r="Q16" s="120">
        <f t="shared" si="3"/>
        <v>0</v>
      </c>
    </row>
    <row r="17" spans="1:17" x14ac:dyDescent="0.2">
      <c r="A17" s="135"/>
      <c r="B17" s="109">
        <v>2</v>
      </c>
      <c r="C17" s="166" t="s">
        <v>42</v>
      </c>
      <c r="D17" s="20">
        <v>2.1</v>
      </c>
      <c r="E17" s="21" t="s">
        <v>159</v>
      </c>
      <c r="F17" s="22">
        <v>1</v>
      </c>
      <c r="G17" s="23">
        <v>1</v>
      </c>
      <c r="H17" s="24" t="s">
        <v>200</v>
      </c>
      <c r="I17" s="25">
        <v>0</v>
      </c>
      <c r="J17" s="25" t="s">
        <v>582</v>
      </c>
      <c r="K17" s="112"/>
      <c r="L17" s="114">
        <f t="shared" si="0"/>
        <v>0</v>
      </c>
      <c r="M17" s="131"/>
      <c r="N17" s="119" t="str">
        <f t="shared" si="2"/>
        <v/>
      </c>
      <c r="O17" s="118">
        <f t="shared" si="1"/>
        <v>0</v>
      </c>
      <c r="P17" s="123"/>
      <c r="Q17" s="120">
        <f t="shared" si="3"/>
        <v>0</v>
      </c>
    </row>
    <row r="18" spans="1:17" ht="28.5" x14ac:dyDescent="0.2">
      <c r="A18" s="135"/>
      <c r="B18" s="109">
        <v>2</v>
      </c>
      <c r="C18" s="166" t="s">
        <v>42</v>
      </c>
      <c r="D18" s="20">
        <v>2.1</v>
      </c>
      <c r="E18" s="21" t="s">
        <v>159</v>
      </c>
      <c r="F18" s="22">
        <v>1</v>
      </c>
      <c r="G18" s="23">
        <v>2</v>
      </c>
      <c r="H18" s="24" t="s">
        <v>177</v>
      </c>
      <c r="I18" s="25">
        <v>0</v>
      </c>
      <c r="J18" s="25" t="s">
        <v>582</v>
      </c>
      <c r="K18" s="112"/>
      <c r="L18" s="114">
        <f t="shared" si="0"/>
        <v>0</v>
      </c>
      <c r="M18" s="131"/>
      <c r="N18" s="119" t="str">
        <f t="shared" si="2"/>
        <v/>
      </c>
      <c r="O18" s="118">
        <f t="shared" si="1"/>
        <v>0</v>
      </c>
      <c r="P18" s="123"/>
      <c r="Q18" s="120">
        <f t="shared" si="3"/>
        <v>0</v>
      </c>
    </row>
    <row r="19" spans="1:17" x14ac:dyDescent="0.2">
      <c r="A19" s="135"/>
      <c r="B19" s="109">
        <v>2</v>
      </c>
      <c r="C19" s="166" t="s">
        <v>42</v>
      </c>
      <c r="D19" s="20">
        <v>2.1</v>
      </c>
      <c r="E19" s="21" t="s">
        <v>159</v>
      </c>
      <c r="F19" s="22">
        <v>1</v>
      </c>
      <c r="G19" s="23">
        <v>3</v>
      </c>
      <c r="H19" s="32" t="s">
        <v>599</v>
      </c>
      <c r="I19" s="33">
        <v>0</v>
      </c>
      <c r="J19" s="25" t="s">
        <v>582</v>
      </c>
      <c r="K19" s="112"/>
      <c r="L19" s="114">
        <f t="shared" si="0"/>
        <v>0</v>
      </c>
      <c r="M19" s="131"/>
      <c r="N19" s="119" t="str">
        <f t="shared" si="2"/>
        <v/>
      </c>
      <c r="O19" s="118">
        <f t="shared" si="1"/>
        <v>0</v>
      </c>
      <c r="P19" s="123"/>
      <c r="Q19" s="120">
        <f t="shared" si="3"/>
        <v>0</v>
      </c>
    </row>
    <row r="20" spans="1:17" x14ac:dyDescent="0.2">
      <c r="A20" s="135"/>
      <c r="B20" s="109">
        <v>2</v>
      </c>
      <c r="C20" s="166" t="s">
        <v>42</v>
      </c>
      <c r="D20" s="20">
        <v>2.1</v>
      </c>
      <c r="E20" s="21" t="s">
        <v>159</v>
      </c>
      <c r="F20" s="22">
        <v>1</v>
      </c>
      <c r="G20" s="23">
        <v>4</v>
      </c>
      <c r="H20" s="164" t="s">
        <v>615</v>
      </c>
      <c r="I20" s="33">
        <v>0</v>
      </c>
      <c r="J20" s="25" t="s">
        <v>582</v>
      </c>
      <c r="K20" s="112"/>
      <c r="L20" s="114">
        <f t="shared" si="0"/>
        <v>0</v>
      </c>
      <c r="M20" s="131"/>
      <c r="N20" s="119" t="str">
        <f t="shared" si="2"/>
        <v/>
      </c>
      <c r="O20" s="118">
        <f t="shared" si="1"/>
        <v>0</v>
      </c>
      <c r="P20" s="123"/>
      <c r="Q20" s="120">
        <f t="shared" si="3"/>
        <v>0</v>
      </c>
    </row>
    <row r="21" spans="1:17" x14ac:dyDescent="0.2">
      <c r="A21" s="135"/>
      <c r="B21" s="109">
        <v>2</v>
      </c>
      <c r="C21" s="166" t="s">
        <v>42</v>
      </c>
      <c r="D21" s="20">
        <v>2.1</v>
      </c>
      <c r="E21" s="21" t="s">
        <v>159</v>
      </c>
      <c r="F21" s="22">
        <v>1</v>
      </c>
      <c r="G21" s="23">
        <v>5</v>
      </c>
      <c r="H21" s="24" t="s">
        <v>539</v>
      </c>
      <c r="I21" s="25">
        <v>0</v>
      </c>
      <c r="J21" s="25" t="s">
        <v>582</v>
      </c>
      <c r="K21" s="112"/>
      <c r="L21" s="114">
        <f t="shared" si="0"/>
        <v>0</v>
      </c>
      <c r="M21" s="131"/>
      <c r="N21" s="119" t="str">
        <f t="shared" si="2"/>
        <v/>
      </c>
      <c r="O21" s="118">
        <f t="shared" si="1"/>
        <v>0</v>
      </c>
      <c r="P21" s="123"/>
      <c r="Q21" s="120">
        <f t="shared" si="3"/>
        <v>0</v>
      </c>
    </row>
    <row r="22" spans="1:17" x14ac:dyDescent="0.2">
      <c r="A22" s="135"/>
      <c r="B22" s="109">
        <v>2</v>
      </c>
      <c r="C22" s="166" t="s">
        <v>42</v>
      </c>
      <c r="D22" s="20">
        <v>2.2000000000000002</v>
      </c>
      <c r="E22" s="21" t="s">
        <v>143</v>
      </c>
      <c r="F22" s="22">
        <v>2</v>
      </c>
      <c r="G22" s="23">
        <v>1</v>
      </c>
      <c r="H22" s="24" t="s">
        <v>178</v>
      </c>
      <c r="I22" s="25">
        <v>1</v>
      </c>
      <c r="J22" s="25" t="s">
        <v>583</v>
      </c>
      <c r="K22" s="112"/>
      <c r="L22" s="114">
        <f t="shared" si="0"/>
        <v>0</v>
      </c>
      <c r="M22" s="131"/>
      <c r="N22" s="119" t="str">
        <f t="shared" ref="N22" si="4">IF(K22="","",K22)</f>
        <v/>
      </c>
      <c r="O22" s="118">
        <f t="shared" si="1"/>
        <v>0</v>
      </c>
      <c r="P22" s="123"/>
      <c r="Q22" s="120">
        <f t="shared" ref="Q22" si="5">IFERROR(O22-L22,0)</f>
        <v>0</v>
      </c>
    </row>
    <row r="23" spans="1:17" ht="28.5" x14ac:dyDescent="0.2">
      <c r="A23" s="135"/>
      <c r="B23" s="109">
        <v>2</v>
      </c>
      <c r="C23" s="166" t="s">
        <v>42</v>
      </c>
      <c r="D23" s="20">
        <v>2.2000000000000002</v>
      </c>
      <c r="E23" s="21" t="s">
        <v>143</v>
      </c>
      <c r="F23" s="22">
        <v>2</v>
      </c>
      <c r="G23" s="23">
        <v>2</v>
      </c>
      <c r="H23" s="24" t="s">
        <v>486</v>
      </c>
      <c r="I23" s="25">
        <v>1</v>
      </c>
      <c r="J23" s="25" t="s">
        <v>583</v>
      </c>
      <c r="K23" s="112"/>
      <c r="L23" s="114">
        <f t="shared" si="0"/>
        <v>0</v>
      </c>
      <c r="M23" s="131"/>
      <c r="N23" s="119" t="str">
        <f t="shared" ref="N23" si="6">IF(K23="","",K23)</f>
        <v/>
      </c>
      <c r="O23" s="118">
        <f t="shared" si="1"/>
        <v>0</v>
      </c>
      <c r="P23" s="123"/>
      <c r="Q23" s="120">
        <f t="shared" ref="Q23" si="7">IFERROR(O23-L23,0)</f>
        <v>0</v>
      </c>
    </row>
    <row r="24" spans="1:17" ht="28.5" x14ac:dyDescent="0.2">
      <c r="A24" s="135"/>
      <c r="B24" s="109">
        <v>2</v>
      </c>
      <c r="C24" s="166" t="s">
        <v>42</v>
      </c>
      <c r="D24" s="20">
        <v>2.2000000000000002</v>
      </c>
      <c r="E24" s="21" t="s">
        <v>143</v>
      </c>
      <c r="F24" s="22">
        <v>2</v>
      </c>
      <c r="G24" s="23">
        <v>3</v>
      </c>
      <c r="H24" s="24" t="s">
        <v>423</v>
      </c>
      <c r="I24" s="25">
        <v>2</v>
      </c>
      <c r="J24" s="25" t="s">
        <v>583</v>
      </c>
      <c r="K24" s="112"/>
      <c r="L24" s="114">
        <f t="shared" si="0"/>
        <v>0</v>
      </c>
      <c r="M24" s="131"/>
      <c r="N24" s="119" t="str">
        <f t="shared" si="2"/>
        <v/>
      </c>
      <c r="O24" s="118">
        <f t="shared" si="1"/>
        <v>0</v>
      </c>
      <c r="P24" s="123"/>
      <c r="Q24" s="120">
        <f t="shared" si="3"/>
        <v>0</v>
      </c>
    </row>
    <row r="25" spans="1:17" x14ac:dyDescent="0.2">
      <c r="A25" s="135"/>
      <c r="B25" s="109">
        <v>2</v>
      </c>
      <c r="C25" s="166" t="s">
        <v>42</v>
      </c>
      <c r="D25" s="20">
        <v>2.2000000000000002</v>
      </c>
      <c r="E25" s="21" t="s">
        <v>143</v>
      </c>
      <c r="F25" s="22">
        <v>2</v>
      </c>
      <c r="G25" s="23">
        <v>4</v>
      </c>
      <c r="H25" s="24" t="s">
        <v>485</v>
      </c>
      <c r="I25" s="25">
        <v>1</v>
      </c>
      <c r="J25" s="25" t="s">
        <v>583</v>
      </c>
      <c r="K25" s="112"/>
      <c r="L25" s="114">
        <f t="shared" si="0"/>
        <v>0</v>
      </c>
      <c r="M25" s="131"/>
      <c r="N25" s="119" t="str">
        <f t="shared" ref="N25:N27" si="8">IF(K25="","",K25)</f>
        <v/>
      </c>
      <c r="O25" s="118">
        <f t="shared" si="1"/>
        <v>0</v>
      </c>
      <c r="P25" s="123"/>
      <c r="Q25" s="120">
        <f t="shared" ref="Q25:Q27" si="9">IFERROR(O25-L25,0)</f>
        <v>0</v>
      </c>
    </row>
    <row r="26" spans="1:17" x14ac:dyDescent="0.2">
      <c r="A26" s="135"/>
      <c r="B26" s="109">
        <v>2</v>
      </c>
      <c r="C26" s="166" t="s">
        <v>42</v>
      </c>
      <c r="D26" s="20">
        <v>2.2000000000000002</v>
      </c>
      <c r="E26" s="21" t="s">
        <v>143</v>
      </c>
      <c r="F26" s="22">
        <v>2</v>
      </c>
      <c r="G26" s="23">
        <v>5</v>
      </c>
      <c r="H26" s="24" t="s">
        <v>487</v>
      </c>
      <c r="I26" s="25">
        <v>1</v>
      </c>
      <c r="J26" s="25" t="s">
        <v>583</v>
      </c>
      <c r="K26" s="112"/>
      <c r="L26" s="114">
        <f t="shared" si="0"/>
        <v>0</v>
      </c>
      <c r="M26" s="131"/>
      <c r="N26" s="119" t="str">
        <f t="shared" ref="N26" si="10">IF(K26="","",K26)</f>
        <v/>
      </c>
      <c r="O26" s="118">
        <f t="shared" si="1"/>
        <v>0</v>
      </c>
      <c r="P26" s="123"/>
      <c r="Q26" s="120">
        <f t="shared" ref="Q26" si="11">IFERROR(O26-L26,0)</f>
        <v>0</v>
      </c>
    </row>
    <row r="27" spans="1:17" ht="28.5" x14ac:dyDescent="0.2">
      <c r="A27" s="135"/>
      <c r="B27" s="109">
        <v>2</v>
      </c>
      <c r="C27" s="166" t="s">
        <v>42</v>
      </c>
      <c r="D27" s="20">
        <v>2.2000000000000002</v>
      </c>
      <c r="E27" s="21" t="s">
        <v>143</v>
      </c>
      <c r="F27" s="22">
        <v>2</v>
      </c>
      <c r="G27" s="23">
        <v>6</v>
      </c>
      <c r="H27" s="24" t="s">
        <v>488</v>
      </c>
      <c r="I27" s="25">
        <v>1</v>
      </c>
      <c r="J27" s="25" t="s">
        <v>583</v>
      </c>
      <c r="K27" s="112"/>
      <c r="L27" s="114">
        <f t="shared" si="0"/>
        <v>0</v>
      </c>
      <c r="M27" s="131"/>
      <c r="N27" s="119" t="str">
        <f t="shared" si="8"/>
        <v/>
      </c>
      <c r="O27" s="118">
        <f t="shared" si="1"/>
        <v>0</v>
      </c>
      <c r="P27" s="123"/>
      <c r="Q27" s="120">
        <f t="shared" si="9"/>
        <v>0</v>
      </c>
    </row>
    <row r="28" spans="1:17" s="10" customFormat="1" ht="42.75" x14ac:dyDescent="0.2">
      <c r="A28" s="137"/>
      <c r="B28" s="109">
        <v>2</v>
      </c>
      <c r="C28" s="166" t="s">
        <v>42</v>
      </c>
      <c r="D28" s="20" t="s">
        <v>51</v>
      </c>
      <c r="E28" s="21" t="s">
        <v>142</v>
      </c>
      <c r="F28" s="22">
        <v>3</v>
      </c>
      <c r="G28" s="31">
        <v>1</v>
      </c>
      <c r="H28" s="164" t="s">
        <v>616</v>
      </c>
      <c r="I28" s="28">
        <v>0</v>
      </c>
      <c r="J28" s="25" t="s">
        <v>582</v>
      </c>
      <c r="K28" s="112"/>
      <c r="L28" s="114">
        <f t="shared" si="0"/>
        <v>0</v>
      </c>
      <c r="M28" s="131"/>
      <c r="N28" s="119" t="str">
        <f t="shared" si="2"/>
        <v/>
      </c>
      <c r="O28" s="118">
        <f t="shared" si="1"/>
        <v>0</v>
      </c>
      <c r="P28" s="124"/>
      <c r="Q28" s="120">
        <f t="shared" si="3"/>
        <v>0</v>
      </c>
    </row>
    <row r="29" spans="1:17" s="10" customFormat="1" x14ac:dyDescent="0.2">
      <c r="A29" s="137"/>
      <c r="B29" s="109">
        <v>2</v>
      </c>
      <c r="C29" s="166" t="s">
        <v>42</v>
      </c>
      <c r="D29" s="20" t="s">
        <v>51</v>
      </c>
      <c r="E29" s="21" t="s">
        <v>142</v>
      </c>
      <c r="F29" s="22">
        <v>3</v>
      </c>
      <c r="G29" s="31" t="s">
        <v>130</v>
      </c>
      <c r="H29" s="164" t="s">
        <v>617</v>
      </c>
      <c r="I29" s="28">
        <v>0</v>
      </c>
      <c r="J29" s="25" t="s">
        <v>582</v>
      </c>
      <c r="K29" s="112"/>
      <c r="L29" s="114">
        <f t="shared" si="0"/>
        <v>0</v>
      </c>
      <c r="M29" s="131"/>
      <c r="N29" s="119" t="str">
        <f t="shared" si="2"/>
        <v/>
      </c>
      <c r="O29" s="118">
        <f t="shared" si="1"/>
        <v>0</v>
      </c>
      <c r="P29" s="124"/>
      <c r="Q29" s="120">
        <f t="shared" si="3"/>
        <v>0</v>
      </c>
    </row>
    <row r="30" spans="1:17" s="10" customFormat="1" x14ac:dyDescent="0.2">
      <c r="A30" s="137"/>
      <c r="B30" s="109">
        <v>2</v>
      </c>
      <c r="C30" s="166" t="s">
        <v>42</v>
      </c>
      <c r="D30" s="20" t="s">
        <v>51</v>
      </c>
      <c r="E30" s="21" t="s">
        <v>142</v>
      </c>
      <c r="F30" s="22">
        <v>3</v>
      </c>
      <c r="G30" s="31" t="s">
        <v>131</v>
      </c>
      <c r="H30" s="34" t="s">
        <v>84</v>
      </c>
      <c r="I30" s="35">
        <v>1</v>
      </c>
      <c r="J30" s="161" t="s">
        <v>583</v>
      </c>
      <c r="K30" s="112"/>
      <c r="L30" s="114">
        <f t="shared" si="0"/>
        <v>0</v>
      </c>
      <c r="M30" s="131"/>
      <c r="N30" s="119" t="str">
        <f t="shared" si="2"/>
        <v/>
      </c>
      <c r="O30" s="118">
        <f t="shared" si="1"/>
        <v>0</v>
      </c>
      <c r="P30" s="124"/>
      <c r="Q30" s="120">
        <f t="shared" si="3"/>
        <v>0</v>
      </c>
    </row>
    <row r="31" spans="1:17" s="10" customFormat="1" x14ac:dyDescent="0.2">
      <c r="A31" s="137"/>
      <c r="B31" s="109">
        <v>2</v>
      </c>
      <c r="C31" s="166" t="s">
        <v>42</v>
      </c>
      <c r="D31" s="20" t="s">
        <v>51</v>
      </c>
      <c r="E31" s="21" t="s">
        <v>142</v>
      </c>
      <c r="F31" s="22">
        <v>3</v>
      </c>
      <c r="G31" s="31" t="s">
        <v>132</v>
      </c>
      <c r="H31" s="164" t="s">
        <v>618</v>
      </c>
      <c r="I31" s="28">
        <v>1</v>
      </c>
      <c r="J31" s="161" t="s">
        <v>583</v>
      </c>
      <c r="K31" s="112"/>
      <c r="L31" s="114">
        <f t="shared" si="0"/>
        <v>0</v>
      </c>
      <c r="M31" s="131"/>
      <c r="N31" s="119" t="str">
        <f t="shared" si="2"/>
        <v/>
      </c>
      <c r="O31" s="118">
        <f t="shared" si="1"/>
        <v>0</v>
      </c>
      <c r="P31" s="124"/>
      <c r="Q31" s="120">
        <f t="shared" si="3"/>
        <v>0</v>
      </c>
    </row>
    <row r="32" spans="1:17" s="10" customFormat="1" x14ac:dyDescent="0.2">
      <c r="A32" s="137"/>
      <c r="B32" s="109">
        <v>2</v>
      </c>
      <c r="C32" s="166" t="s">
        <v>42</v>
      </c>
      <c r="D32" s="20" t="s">
        <v>51</v>
      </c>
      <c r="E32" s="21" t="s">
        <v>142</v>
      </c>
      <c r="F32" s="22">
        <v>3</v>
      </c>
      <c r="G32" s="31" t="s">
        <v>133</v>
      </c>
      <c r="H32" s="164" t="s">
        <v>619</v>
      </c>
      <c r="I32" s="28">
        <v>1</v>
      </c>
      <c r="J32" s="161" t="s">
        <v>583</v>
      </c>
      <c r="K32" s="112"/>
      <c r="L32" s="114">
        <f t="shared" si="0"/>
        <v>0</v>
      </c>
      <c r="M32" s="131"/>
      <c r="N32" s="119" t="str">
        <f t="shared" si="2"/>
        <v/>
      </c>
      <c r="O32" s="118">
        <f t="shared" si="1"/>
        <v>0</v>
      </c>
      <c r="P32" s="124"/>
      <c r="Q32" s="120">
        <f t="shared" si="3"/>
        <v>0</v>
      </c>
    </row>
    <row r="33" spans="1:17" s="10" customFormat="1" x14ac:dyDescent="0.2">
      <c r="A33" s="137"/>
      <c r="B33" s="109">
        <v>2</v>
      </c>
      <c r="C33" s="166" t="s">
        <v>42</v>
      </c>
      <c r="D33" s="20" t="s">
        <v>51</v>
      </c>
      <c r="E33" s="21" t="s">
        <v>142</v>
      </c>
      <c r="F33" s="22">
        <v>3</v>
      </c>
      <c r="G33" s="31" t="s">
        <v>134</v>
      </c>
      <c r="H33" s="164" t="s">
        <v>620</v>
      </c>
      <c r="I33" s="28">
        <v>1</v>
      </c>
      <c r="J33" s="161" t="s">
        <v>583</v>
      </c>
      <c r="K33" s="112"/>
      <c r="L33" s="114">
        <f t="shared" si="0"/>
        <v>0</v>
      </c>
      <c r="M33" s="131"/>
      <c r="N33" s="119" t="str">
        <f t="shared" si="2"/>
        <v/>
      </c>
      <c r="O33" s="118">
        <f t="shared" si="1"/>
        <v>0</v>
      </c>
      <c r="P33" s="124"/>
      <c r="Q33" s="120">
        <f t="shared" si="3"/>
        <v>0</v>
      </c>
    </row>
    <row r="34" spans="1:17" s="10" customFormat="1" x14ac:dyDescent="0.2">
      <c r="A34" s="137"/>
      <c r="B34" s="109">
        <v>2</v>
      </c>
      <c r="C34" s="166" t="s">
        <v>42</v>
      </c>
      <c r="D34" s="20" t="s">
        <v>51</v>
      </c>
      <c r="E34" s="21" t="s">
        <v>142</v>
      </c>
      <c r="F34" s="22">
        <v>3</v>
      </c>
      <c r="G34" s="31" t="s">
        <v>135</v>
      </c>
      <c r="H34" s="27" t="s">
        <v>85</v>
      </c>
      <c r="I34" s="28">
        <v>1</v>
      </c>
      <c r="J34" s="161" t="s">
        <v>583</v>
      </c>
      <c r="K34" s="112"/>
      <c r="L34" s="114">
        <f t="shared" si="0"/>
        <v>0</v>
      </c>
      <c r="M34" s="131"/>
      <c r="N34" s="119" t="str">
        <f t="shared" si="2"/>
        <v/>
      </c>
      <c r="O34" s="118">
        <f t="shared" si="1"/>
        <v>0</v>
      </c>
      <c r="P34" s="124"/>
      <c r="Q34" s="120">
        <f t="shared" si="3"/>
        <v>0</v>
      </c>
    </row>
    <row r="35" spans="1:17" s="10" customFormat="1" x14ac:dyDescent="0.2">
      <c r="A35" s="137"/>
      <c r="B35" s="109">
        <v>2</v>
      </c>
      <c r="C35" s="166" t="s">
        <v>42</v>
      </c>
      <c r="D35" s="20" t="s">
        <v>51</v>
      </c>
      <c r="E35" s="21" t="s">
        <v>142</v>
      </c>
      <c r="F35" s="22">
        <v>3</v>
      </c>
      <c r="G35" s="31" t="s">
        <v>136</v>
      </c>
      <c r="H35" s="27" t="s">
        <v>86</v>
      </c>
      <c r="I35" s="28">
        <v>1</v>
      </c>
      <c r="J35" s="161" t="s">
        <v>583</v>
      </c>
      <c r="K35" s="112"/>
      <c r="L35" s="114">
        <f t="shared" si="0"/>
        <v>0</v>
      </c>
      <c r="M35" s="131"/>
      <c r="N35" s="119" t="str">
        <f t="shared" si="2"/>
        <v/>
      </c>
      <c r="O35" s="118">
        <f t="shared" si="1"/>
        <v>0</v>
      </c>
      <c r="P35" s="124"/>
      <c r="Q35" s="120">
        <f t="shared" si="3"/>
        <v>0</v>
      </c>
    </row>
    <row r="36" spans="1:17" s="10" customFormat="1" x14ac:dyDescent="0.2">
      <c r="A36" s="137"/>
      <c r="B36" s="109">
        <v>2</v>
      </c>
      <c r="C36" s="166" t="s">
        <v>42</v>
      </c>
      <c r="D36" s="20" t="s">
        <v>51</v>
      </c>
      <c r="E36" s="21" t="s">
        <v>142</v>
      </c>
      <c r="F36" s="22">
        <v>3</v>
      </c>
      <c r="G36" s="31" t="s">
        <v>137</v>
      </c>
      <c r="H36" s="27" t="s">
        <v>87</v>
      </c>
      <c r="I36" s="28">
        <v>2</v>
      </c>
      <c r="J36" s="25" t="s">
        <v>583</v>
      </c>
      <c r="K36" s="112"/>
      <c r="L36" s="114">
        <f t="shared" si="0"/>
        <v>0</v>
      </c>
      <c r="M36" s="131"/>
      <c r="N36" s="119" t="str">
        <f t="shared" si="2"/>
        <v/>
      </c>
      <c r="O36" s="118">
        <f t="shared" si="1"/>
        <v>0</v>
      </c>
      <c r="P36" s="124"/>
      <c r="Q36" s="120">
        <f t="shared" si="3"/>
        <v>0</v>
      </c>
    </row>
    <row r="37" spans="1:17" s="10" customFormat="1" x14ac:dyDescent="0.2">
      <c r="A37" s="137"/>
      <c r="B37" s="109">
        <v>2</v>
      </c>
      <c r="C37" s="166" t="s">
        <v>42</v>
      </c>
      <c r="D37" s="20" t="s">
        <v>51</v>
      </c>
      <c r="E37" s="21" t="s">
        <v>142</v>
      </c>
      <c r="F37" s="22">
        <v>3</v>
      </c>
      <c r="G37" s="31" t="s">
        <v>138</v>
      </c>
      <c r="H37" s="27" t="s">
        <v>600</v>
      </c>
      <c r="I37" s="28">
        <v>2</v>
      </c>
      <c r="J37" s="25" t="s">
        <v>583</v>
      </c>
      <c r="K37" s="112"/>
      <c r="L37" s="114">
        <f t="shared" si="0"/>
        <v>0</v>
      </c>
      <c r="M37" s="131"/>
      <c r="N37" s="119" t="str">
        <f t="shared" si="2"/>
        <v/>
      </c>
      <c r="O37" s="118">
        <f t="shared" si="1"/>
        <v>0</v>
      </c>
      <c r="P37" s="124"/>
      <c r="Q37" s="120">
        <f t="shared" si="3"/>
        <v>0</v>
      </c>
    </row>
    <row r="38" spans="1:17" s="10" customFormat="1" x14ac:dyDescent="0.2">
      <c r="A38" s="137"/>
      <c r="B38" s="109">
        <v>2</v>
      </c>
      <c r="C38" s="166" t="s">
        <v>42</v>
      </c>
      <c r="D38" s="20" t="s">
        <v>51</v>
      </c>
      <c r="E38" s="21" t="s">
        <v>142</v>
      </c>
      <c r="F38" s="22">
        <v>3</v>
      </c>
      <c r="G38" s="31" t="s">
        <v>33</v>
      </c>
      <c r="H38" s="27" t="s">
        <v>88</v>
      </c>
      <c r="I38" s="28">
        <v>1</v>
      </c>
      <c r="J38" s="161" t="s">
        <v>583</v>
      </c>
      <c r="K38" s="112"/>
      <c r="L38" s="114">
        <f t="shared" si="0"/>
        <v>0</v>
      </c>
      <c r="M38" s="131"/>
      <c r="N38" s="119" t="str">
        <f t="shared" si="2"/>
        <v/>
      </c>
      <c r="O38" s="118">
        <f t="shared" si="1"/>
        <v>0</v>
      </c>
      <c r="P38" s="124"/>
      <c r="Q38" s="120">
        <f t="shared" si="3"/>
        <v>0</v>
      </c>
    </row>
    <row r="39" spans="1:17" x14ac:dyDescent="0.2">
      <c r="A39" s="135"/>
      <c r="B39" s="109">
        <v>2</v>
      </c>
      <c r="C39" s="166" t="s">
        <v>42</v>
      </c>
      <c r="D39" s="20" t="s">
        <v>51</v>
      </c>
      <c r="E39" s="21" t="s">
        <v>142</v>
      </c>
      <c r="F39" s="22">
        <v>3</v>
      </c>
      <c r="G39" s="75" t="s">
        <v>50</v>
      </c>
      <c r="H39" s="27" t="s">
        <v>446</v>
      </c>
      <c r="I39" s="37">
        <v>1</v>
      </c>
      <c r="J39" s="161" t="s">
        <v>583</v>
      </c>
      <c r="K39" s="112"/>
      <c r="L39" s="114">
        <f t="shared" si="0"/>
        <v>0</v>
      </c>
      <c r="M39" s="131"/>
      <c r="N39" s="119" t="str">
        <f t="shared" si="2"/>
        <v/>
      </c>
      <c r="O39" s="118">
        <f t="shared" si="1"/>
        <v>0</v>
      </c>
      <c r="P39" s="123"/>
      <c r="Q39" s="120">
        <f t="shared" si="3"/>
        <v>0</v>
      </c>
    </row>
    <row r="40" spans="1:17" x14ac:dyDescent="0.2">
      <c r="A40" s="135"/>
      <c r="B40" s="109">
        <v>2</v>
      </c>
      <c r="C40" s="166" t="s">
        <v>42</v>
      </c>
      <c r="D40" s="20" t="s">
        <v>51</v>
      </c>
      <c r="E40" s="21" t="s">
        <v>142</v>
      </c>
      <c r="F40" s="22">
        <v>3</v>
      </c>
      <c r="G40" s="75" t="s">
        <v>445</v>
      </c>
      <c r="H40" s="27" t="s">
        <v>447</v>
      </c>
      <c r="I40" s="37">
        <v>1</v>
      </c>
      <c r="J40" s="161" t="s">
        <v>583</v>
      </c>
      <c r="K40" s="112"/>
      <c r="L40" s="114">
        <f t="shared" si="0"/>
        <v>0</v>
      </c>
      <c r="M40" s="131"/>
      <c r="N40" s="119" t="str">
        <f t="shared" si="2"/>
        <v/>
      </c>
      <c r="O40" s="118">
        <f t="shared" si="1"/>
        <v>0</v>
      </c>
      <c r="P40" s="123"/>
      <c r="Q40" s="120">
        <f t="shared" si="3"/>
        <v>0</v>
      </c>
    </row>
    <row r="41" spans="1:17" s="10" customFormat="1" x14ac:dyDescent="0.2">
      <c r="A41" s="137"/>
      <c r="B41" s="109">
        <v>2</v>
      </c>
      <c r="C41" s="166" t="s">
        <v>42</v>
      </c>
      <c r="D41" s="20" t="s">
        <v>51</v>
      </c>
      <c r="E41" s="21" t="s">
        <v>142</v>
      </c>
      <c r="F41" s="22">
        <v>3</v>
      </c>
      <c r="G41" s="23">
        <v>1.1299999999999999</v>
      </c>
      <c r="H41" s="34" t="s">
        <v>89</v>
      </c>
      <c r="I41" s="35">
        <v>2</v>
      </c>
      <c r="J41" s="25" t="s">
        <v>583</v>
      </c>
      <c r="K41" s="112"/>
      <c r="L41" s="114">
        <f t="shared" si="0"/>
        <v>0</v>
      </c>
      <c r="M41" s="131"/>
      <c r="N41" s="119" t="str">
        <f t="shared" si="2"/>
        <v/>
      </c>
      <c r="O41" s="118">
        <f t="shared" si="1"/>
        <v>0</v>
      </c>
      <c r="P41" s="124"/>
      <c r="Q41" s="120">
        <f t="shared" si="3"/>
        <v>0</v>
      </c>
    </row>
    <row r="42" spans="1:17" ht="71.25" x14ac:dyDescent="0.2">
      <c r="A42" s="135"/>
      <c r="B42" s="109">
        <v>2</v>
      </c>
      <c r="C42" s="166" t="s">
        <v>42</v>
      </c>
      <c r="D42" s="20" t="s">
        <v>51</v>
      </c>
      <c r="E42" s="21" t="s">
        <v>142</v>
      </c>
      <c r="F42" s="22">
        <v>3</v>
      </c>
      <c r="G42" s="23">
        <v>2</v>
      </c>
      <c r="H42" s="42" t="s">
        <v>621</v>
      </c>
      <c r="I42" s="37">
        <v>1</v>
      </c>
      <c r="J42" s="161" t="s">
        <v>583</v>
      </c>
      <c r="K42" s="112"/>
      <c r="L42" s="114">
        <f t="shared" si="0"/>
        <v>0</v>
      </c>
      <c r="M42" s="131"/>
      <c r="N42" s="119" t="str">
        <f t="shared" si="2"/>
        <v/>
      </c>
      <c r="O42" s="118">
        <f t="shared" si="1"/>
        <v>0</v>
      </c>
      <c r="P42" s="123"/>
      <c r="Q42" s="120">
        <f t="shared" si="3"/>
        <v>0</v>
      </c>
    </row>
    <row r="43" spans="1:17" x14ac:dyDescent="0.2">
      <c r="A43" s="135"/>
      <c r="B43" s="109">
        <v>2</v>
      </c>
      <c r="C43" s="166" t="s">
        <v>42</v>
      </c>
      <c r="D43" s="20" t="s">
        <v>51</v>
      </c>
      <c r="E43" s="21" t="s">
        <v>142</v>
      </c>
      <c r="F43" s="22">
        <v>3</v>
      </c>
      <c r="G43" s="23">
        <v>3</v>
      </c>
      <c r="H43" s="36" t="s">
        <v>222</v>
      </c>
      <c r="I43" s="37">
        <v>2</v>
      </c>
      <c r="J43" s="25" t="s">
        <v>583</v>
      </c>
      <c r="K43" s="112"/>
      <c r="L43" s="114">
        <f t="shared" si="0"/>
        <v>0</v>
      </c>
      <c r="M43" s="131"/>
      <c r="N43" s="119" t="str">
        <f t="shared" si="2"/>
        <v/>
      </c>
      <c r="O43" s="118">
        <f t="shared" si="1"/>
        <v>0</v>
      </c>
      <c r="P43" s="123"/>
      <c r="Q43" s="120">
        <f t="shared" si="3"/>
        <v>0</v>
      </c>
    </row>
    <row r="44" spans="1:17" x14ac:dyDescent="0.2">
      <c r="A44" s="135"/>
      <c r="B44" s="109">
        <v>2</v>
      </c>
      <c r="C44" s="166" t="s">
        <v>42</v>
      </c>
      <c r="D44" s="20" t="s">
        <v>51</v>
      </c>
      <c r="E44" s="21" t="s">
        <v>142</v>
      </c>
      <c r="F44" s="22">
        <v>3</v>
      </c>
      <c r="G44" s="23">
        <v>4</v>
      </c>
      <c r="H44" s="36" t="s">
        <v>180</v>
      </c>
      <c r="I44" s="37">
        <v>2</v>
      </c>
      <c r="J44" s="25" t="s">
        <v>583</v>
      </c>
      <c r="K44" s="112"/>
      <c r="L44" s="114">
        <f t="shared" si="0"/>
        <v>0</v>
      </c>
      <c r="M44" s="131"/>
      <c r="N44" s="119" t="str">
        <f t="shared" si="2"/>
        <v/>
      </c>
      <c r="O44" s="118">
        <f t="shared" si="1"/>
        <v>0</v>
      </c>
      <c r="P44" s="123"/>
      <c r="Q44" s="120">
        <f t="shared" si="3"/>
        <v>0</v>
      </c>
    </row>
    <row r="45" spans="1:17" x14ac:dyDescent="0.2">
      <c r="A45" s="135"/>
      <c r="B45" s="109">
        <v>2</v>
      </c>
      <c r="C45" s="166" t="s">
        <v>42</v>
      </c>
      <c r="D45" s="20" t="s">
        <v>51</v>
      </c>
      <c r="E45" s="21" t="s">
        <v>142</v>
      </c>
      <c r="F45" s="22">
        <v>3</v>
      </c>
      <c r="G45" s="23">
        <v>5</v>
      </c>
      <c r="H45" s="36" t="s">
        <v>10</v>
      </c>
      <c r="I45" s="37">
        <v>2</v>
      </c>
      <c r="J45" s="25" t="s">
        <v>583</v>
      </c>
      <c r="K45" s="112"/>
      <c r="L45" s="114">
        <f t="shared" si="0"/>
        <v>0</v>
      </c>
      <c r="M45" s="131"/>
      <c r="N45" s="119" t="str">
        <f t="shared" si="2"/>
        <v/>
      </c>
      <c r="O45" s="118">
        <f t="shared" si="1"/>
        <v>0</v>
      </c>
      <c r="P45" s="123"/>
      <c r="Q45" s="120">
        <f t="shared" si="3"/>
        <v>0</v>
      </c>
    </row>
    <row r="46" spans="1:17" s="10" customFormat="1" x14ac:dyDescent="0.2">
      <c r="A46" s="137"/>
      <c r="B46" s="109">
        <v>2</v>
      </c>
      <c r="C46" s="166" t="s">
        <v>42</v>
      </c>
      <c r="D46" s="20" t="s">
        <v>51</v>
      </c>
      <c r="E46" s="21" t="s">
        <v>142</v>
      </c>
      <c r="F46" s="22">
        <v>3</v>
      </c>
      <c r="G46" s="23">
        <v>6</v>
      </c>
      <c r="H46" s="27" t="s">
        <v>223</v>
      </c>
      <c r="I46" s="28">
        <v>1</v>
      </c>
      <c r="J46" s="161" t="s">
        <v>583</v>
      </c>
      <c r="K46" s="112"/>
      <c r="L46" s="114">
        <f t="shared" si="0"/>
        <v>0</v>
      </c>
      <c r="M46" s="131"/>
      <c r="N46" s="119" t="str">
        <f t="shared" si="2"/>
        <v/>
      </c>
      <c r="O46" s="118">
        <f t="shared" si="1"/>
        <v>0</v>
      </c>
      <c r="P46" s="124"/>
      <c r="Q46" s="120">
        <f t="shared" si="3"/>
        <v>0</v>
      </c>
    </row>
    <row r="47" spans="1:17" s="10" customFormat="1" x14ac:dyDescent="0.2">
      <c r="A47" s="137"/>
      <c r="B47" s="109">
        <v>2</v>
      </c>
      <c r="C47" s="166" t="s">
        <v>42</v>
      </c>
      <c r="D47" s="20" t="s">
        <v>51</v>
      </c>
      <c r="E47" s="21" t="s">
        <v>142</v>
      </c>
      <c r="F47" s="22">
        <v>3</v>
      </c>
      <c r="G47" s="23">
        <v>7</v>
      </c>
      <c r="H47" s="34" t="s">
        <v>92</v>
      </c>
      <c r="I47" s="35">
        <v>2</v>
      </c>
      <c r="J47" s="25" t="s">
        <v>583</v>
      </c>
      <c r="K47" s="112"/>
      <c r="L47" s="114">
        <f t="shared" si="0"/>
        <v>0</v>
      </c>
      <c r="M47" s="131"/>
      <c r="N47" s="119" t="str">
        <f t="shared" si="2"/>
        <v/>
      </c>
      <c r="O47" s="118">
        <f t="shared" si="1"/>
        <v>0</v>
      </c>
      <c r="P47" s="124"/>
      <c r="Q47" s="120">
        <f t="shared" si="3"/>
        <v>0</v>
      </c>
    </row>
    <row r="48" spans="1:17" x14ac:dyDescent="0.2">
      <c r="A48" s="135"/>
      <c r="B48" s="109">
        <v>2</v>
      </c>
      <c r="C48" s="166" t="s">
        <v>42</v>
      </c>
      <c r="D48" s="20" t="s">
        <v>51</v>
      </c>
      <c r="E48" s="21" t="s">
        <v>142</v>
      </c>
      <c r="F48" s="22">
        <v>3</v>
      </c>
      <c r="G48" s="23">
        <v>8</v>
      </c>
      <c r="H48" s="38" t="s">
        <v>179</v>
      </c>
      <c r="I48" s="39">
        <v>2</v>
      </c>
      <c r="J48" s="25" t="s">
        <v>583</v>
      </c>
      <c r="K48" s="112"/>
      <c r="L48" s="114">
        <f t="shared" si="0"/>
        <v>0</v>
      </c>
      <c r="M48" s="131"/>
      <c r="N48" s="119" t="str">
        <f t="shared" si="2"/>
        <v/>
      </c>
      <c r="O48" s="118">
        <f t="shared" si="1"/>
        <v>0</v>
      </c>
      <c r="P48" s="123"/>
      <c r="Q48" s="120">
        <f t="shared" si="3"/>
        <v>0</v>
      </c>
    </row>
    <row r="49" spans="1:17" x14ac:dyDescent="0.2">
      <c r="A49" s="135"/>
      <c r="B49" s="109">
        <v>2</v>
      </c>
      <c r="C49" s="166" t="s">
        <v>42</v>
      </c>
      <c r="D49" s="20" t="s">
        <v>51</v>
      </c>
      <c r="E49" s="21" t="s">
        <v>142</v>
      </c>
      <c r="F49" s="22">
        <v>3</v>
      </c>
      <c r="G49" s="23" t="s">
        <v>188</v>
      </c>
      <c r="H49" s="38" t="s">
        <v>205</v>
      </c>
      <c r="I49" s="39">
        <v>2</v>
      </c>
      <c r="J49" s="25" t="s">
        <v>583</v>
      </c>
      <c r="K49" s="112"/>
      <c r="L49" s="114">
        <f t="shared" si="0"/>
        <v>0</v>
      </c>
      <c r="M49" s="131"/>
      <c r="N49" s="119" t="str">
        <f t="shared" si="2"/>
        <v/>
      </c>
      <c r="O49" s="118">
        <f t="shared" si="1"/>
        <v>0</v>
      </c>
      <c r="P49" s="123"/>
      <c r="Q49" s="120">
        <f t="shared" si="3"/>
        <v>0</v>
      </c>
    </row>
    <row r="50" spans="1:17" x14ac:dyDescent="0.2">
      <c r="A50" s="135"/>
      <c r="B50" s="109">
        <v>2</v>
      </c>
      <c r="C50" s="166" t="s">
        <v>42</v>
      </c>
      <c r="D50" s="20" t="s">
        <v>51</v>
      </c>
      <c r="E50" s="21" t="s">
        <v>142</v>
      </c>
      <c r="F50" s="22">
        <v>3</v>
      </c>
      <c r="G50" s="23">
        <v>10</v>
      </c>
      <c r="H50" s="38" t="s">
        <v>224</v>
      </c>
      <c r="I50" s="39">
        <v>2</v>
      </c>
      <c r="J50" s="25" t="s">
        <v>583</v>
      </c>
      <c r="K50" s="112"/>
      <c r="L50" s="114">
        <f t="shared" si="0"/>
        <v>0</v>
      </c>
      <c r="M50" s="131"/>
      <c r="N50" s="119" t="str">
        <f t="shared" si="2"/>
        <v/>
      </c>
      <c r="O50" s="118">
        <f t="shared" si="1"/>
        <v>0</v>
      </c>
      <c r="P50" s="123"/>
      <c r="Q50" s="120">
        <f t="shared" si="3"/>
        <v>0</v>
      </c>
    </row>
    <row r="51" spans="1:17" x14ac:dyDescent="0.2">
      <c r="A51" s="135"/>
      <c r="B51" s="109">
        <v>2</v>
      </c>
      <c r="C51" s="166" t="s">
        <v>42</v>
      </c>
      <c r="D51" s="20" t="s">
        <v>51</v>
      </c>
      <c r="E51" s="21" t="s">
        <v>142</v>
      </c>
      <c r="F51" s="22">
        <v>3</v>
      </c>
      <c r="G51" s="23">
        <v>11</v>
      </c>
      <c r="H51" s="38" t="s">
        <v>225</v>
      </c>
      <c r="I51" s="39">
        <v>2</v>
      </c>
      <c r="J51" s="25" t="s">
        <v>583</v>
      </c>
      <c r="K51" s="112"/>
      <c r="L51" s="114">
        <f t="shared" si="0"/>
        <v>0</v>
      </c>
      <c r="M51" s="131"/>
      <c r="N51" s="119" t="str">
        <f t="shared" si="2"/>
        <v/>
      </c>
      <c r="O51" s="118">
        <f t="shared" si="1"/>
        <v>0</v>
      </c>
      <c r="P51" s="123"/>
      <c r="Q51" s="120">
        <f t="shared" si="3"/>
        <v>0</v>
      </c>
    </row>
    <row r="52" spans="1:17" x14ac:dyDescent="0.2">
      <c r="A52" s="135"/>
      <c r="B52" s="109">
        <v>2</v>
      </c>
      <c r="C52" s="166" t="s">
        <v>42</v>
      </c>
      <c r="D52" s="20" t="s">
        <v>51</v>
      </c>
      <c r="E52" s="21" t="s">
        <v>142</v>
      </c>
      <c r="F52" s="22">
        <v>3</v>
      </c>
      <c r="G52" s="23">
        <v>12</v>
      </c>
      <c r="H52" s="38" t="s">
        <v>226</v>
      </c>
      <c r="I52" s="39">
        <v>2</v>
      </c>
      <c r="J52" s="25" t="s">
        <v>583</v>
      </c>
      <c r="K52" s="112"/>
      <c r="L52" s="114">
        <f t="shared" si="0"/>
        <v>0</v>
      </c>
      <c r="M52" s="131"/>
      <c r="N52" s="119" t="str">
        <f t="shared" si="2"/>
        <v/>
      </c>
      <c r="O52" s="118">
        <f t="shared" si="1"/>
        <v>0</v>
      </c>
      <c r="P52" s="123"/>
      <c r="Q52" s="120">
        <f t="shared" si="3"/>
        <v>0</v>
      </c>
    </row>
    <row r="53" spans="1:17" x14ac:dyDescent="0.2">
      <c r="A53" s="135"/>
      <c r="B53" s="109">
        <v>2</v>
      </c>
      <c r="C53" s="166" t="s">
        <v>42</v>
      </c>
      <c r="D53" s="20" t="s">
        <v>51</v>
      </c>
      <c r="E53" s="21" t="s">
        <v>142</v>
      </c>
      <c r="F53" s="22">
        <v>3</v>
      </c>
      <c r="G53" s="23">
        <v>13</v>
      </c>
      <c r="H53" s="38" t="s">
        <v>227</v>
      </c>
      <c r="I53" s="39">
        <v>2</v>
      </c>
      <c r="J53" s="25" t="s">
        <v>583</v>
      </c>
      <c r="K53" s="112"/>
      <c r="L53" s="114">
        <f t="shared" si="0"/>
        <v>0</v>
      </c>
      <c r="M53" s="131"/>
      <c r="N53" s="119" t="str">
        <f t="shared" si="2"/>
        <v/>
      </c>
      <c r="O53" s="118">
        <f t="shared" si="1"/>
        <v>0</v>
      </c>
      <c r="P53" s="123"/>
      <c r="Q53" s="120">
        <f t="shared" si="3"/>
        <v>0</v>
      </c>
    </row>
    <row r="54" spans="1:17" s="10" customFormat="1" x14ac:dyDescent="0.2">
      <c r="A54" s="137"/>
      <c r="B54" s="109">
        <v>2</v>
      </c>
      <c r="C54" s="166" t="s">
        <v>42</v>
      </c>
      <c r="D54" s="20" t="s">
        <v>51</v>
      </c>
      <c r="E54" s="21" t="s">
        <v>142</v>
      </c>
      <c r="F54" s="22">
        <v>3</v>
      </c>
      <c r="G54" s="23">
        <v>14</v>
      </c>
      <c r="H54" s="40" t="s">
        <v>228</v>
      </c>
      <c r="I54" s="41">
        <v>1</v>
      </c>
      <c r="J54" s="161" t="s">
        <v>583</v>
      </c>
      <c r="K54" s="112"/>
      <c r="L54" s="114">
        <f t="shared" si="0"/>
        <v>0</v>
      </c>
      <c r="M54" s="131"/>
      <c r="N54" s="119" t="str">
        <f t="shared" si="2"/>
        <v/>
      </c>
      <c r="O54" s="118">
        <f t="shared" si="1"/>
        <v>0</v>
      </c>
      <c r="P54" s="124"/>
      <c r="Q54" s="120">
        <f t="shared" si="3"/>
        <v>0</v>
      </c>
    </row>
    <row r="55" spans="1:17" s="10" customFormat="1" x14ac:dyDescent="0.2">
      <c r="A55" s="137"/>
      <c r="B55" s="109">
        <v>2</v>
      </c>
      <c r="C55" s="166" t="s">
        <v>42</v>
      </c>
      <c r="D55" s="20" t="s">
        <v>51</v>
      </c>
      <c r="E55" s="21" t="s">
        <v>142</v>
      </c>
      <c r="F55" s="22">
        <v>3</v>
      </c>
      <c r="G55" s="23">
        <v>15</v>
      </c>
      <c r="H55" s="40" t="s">
        <v>229</v>
      </c>
      <c r="I55" s="41">
        <v>1</v>
      </c>
      <c r="J55" s="161" t="s">
        <v>583</v>
      </c>
      <c r="K55" s="112"/>
      <c r="L55" s="114">
        <f t="shared" si="0"/>
        <v>0</v>
      </c>
      <c r="M55" s="131"/>
      <c r="N55" s="119" t="str">
        <f t="shared" si="2"/>
        <v/>
      </c>
      <c r="O55" s="118">
        <f t="shared" si="1"/>
        <v>0</v>
      </c>
      <c r="P55" s="124"/>
      <c r="Q55" s="120">
        <f t="shared" si="3"/>
        <v>0</v>
      </c>
    </row>
    <row r="56" spans="1:17" s="10" customFormat="1" x14ac:dyDescent="0.2">
      <c r="A56" s="137"/>
      <c r="B56" s="109">
        <v>2</v>
      </c>
      <c r="C56" s="166" t="s">
        <v>42</v>
      </c>
      <c r="D56" s="20" t="s">
        <v>51</v>
      </c>
      <c r="E56" s="21" t="s">
        <v>142</v>
      </c>
      <c r="F56" s="22">
        <v>3</v>
      </c>
      <c r="G56" s="23">
        <v>16</v>
      </c>
      <c r="H56" s="164" t="s">
        <v>622</v>
      </c>
      <c r="I56" s="41">
        <v>3</v>
      </c>
      <c r="J56" s="161" t="s">
        <v>584</v>
      </c>
      <c r="K56" s="112"/>
      <c r="L56" s="114">
        <f t="shared" si="0"/>
        <v>0</v>
      </c>
      <c r="M56" s="131"/>
      <c r="N56" s="119" t="str">
        <f t="shared" si="2"/>
        <v/>
      </c>
      <c r="O56" s="118">
        <f t="shared" si="1"/>
        <v>0</v>
      </c>
      <c r="P56" s="124"/>
      <c r="Q56" s="120">
        <f t="shared" si="3"/>
        <v>0</v>
      </c>
    </row>
    <row r="57" spans="1:17" x14ac:dyDescent="0.2">
      <c r="A57" s="135"/>
      <c r="B57" s="109">
        <v>2</v>
      </c>
      <c r="C57" s="166" t="s">
        <v>42</v>
      </c>
      <c r="D57" s="20" t="s">
        <v>51</v>
      </c>
      <c r="E57" s="21" t="s">
        <v>142</v>
      </c>
      <c r="F57" s="22">
        <v>3</v>
      </c>
      <c r="G57" s="23">
        <v>17</v>
      </c>
      <c r="H57" s="24" t="s">
        <v>379</v>
      </c>
      <c r="I57" s="25">
        <v>2</v>
      </c>
      <c r="J57" s="25" t="s">
        <v>583</v>
      </c>
      <c r="K57" s="112"/>
      <c r="L57" s="114">
        <f t="shared" si="0"/>
        <v>0</v>
      </c>
      <c r="M57" s="131"/>
      <c r="N57" s="119" t="str">
        <f t="shared" si="2"/>
        <v/>
      </c>
      <c r="O57" s="118">
        <f t="shared" si="1"/>
        <v>0</v>
      </c>
      <c r="P57" s="123"/>
      <c r="Q57" s="120">
        <f t="shared" si="3"/>
        <v>0</v>
      </c>
    </row>
    <row r="58" spans="1:17" s="10" customFormat="1" ht="28.5" x14ac:dyDescent="0.2">
      <c r="A58" s="137"/>
      <c r="B58" s="109">
        <v>2</v>
      </c>
      <c r="C58" s="166" t="s">
        <v>42</v>
      </c>
      <c r="D58" s="20" t="s">
        <v>51</v>
      </c>
      <c r="E58" s="21" t="s">
        <v>142</v>
      </c>
      <c r="F58" s="22">
        <v>3</v>
      </c>
      <c r="G58" s="165" t="s">
        <v>197</v>
      </c>
      <c r="H58" s="164" t="s">
        <v>623</v>
      </c>
      <c r="I58" s="35">
        <v>3</v>
      </c>
      <c r="J58" s="161" t="s">
        <v>584</v>
      </c>
      <c r="K58" s="112"/>
      <c r="L58" s="114">
        <f t="shared" si="0"/>
        <v>0</v>
      </c>
      <c r="M58" s="131"/>
      <c r="N58" s="119" t="str">
        <f t="shared" si="2"/>
        <v/>
      </c>
      <c r="O58" s="118">
        <f t="shared" si="1"/>
        <v>0</v>
      </c>
      <c r="P58" s="124"/>
      <c r="Q58" s="120">
        <f t="shared" si="3"/>
        <v>0</v>
      </c>
    </row>
    <row r="59" spans="1:17" x14ac:dyDescent="0.2">
      <c r="A59" s="135"/>
      <c r="B59" s="109">
        <v>2</v>
      </c>
      <c r="C59" s="166" t="s">
        <v>42</v>
      </c>
      <c r="D59" s="20" t="s">
        <v>52</v>
      </c>
      <c r="E59" s="21" t="s">
        <v>6</v>
      </c>
      <c r="F59" s="22" t="s">
        <v>183</v>
      </c>
      <c r="G59" s="23" t="s">
        <v>202</v>
      </c>
      <c r="H59" s="38" t="s">
        <v>232</v>
      </c>
      <c r="I59" s="39">
        <v>1</v>
      </c>
      <c r="J59" s="161" t="s">
        <v>583</v>
      </c>
      <c r="K59" s="112"/>
      <c r="L59" s="114">
        <f t="shared" si="0"/>
        <v>0</v>
      </c>
      <c r="M59" s="131"/>
      <c r="N59" s="119" t="str">
        <f t="shared" si="2"/>
        <v/>
      </c>
      <c r="O59" s="118">
        <f t="shared" si="1"/>
        <v>0</v>
      </c>
      <c r="P59" s="123"/>
      <c r="Q59" s="120">
        <f t="shared" si="3"/>
        <v>0</v>
      </c>
    </row>
    <row r="60" spans="1:17" ht="15" customHeight="1" x14ac:dyDescent="0.2">
      <c r="A60" s="135"/>
      <c r="B60" s="109">
        <v>2</v>
      </c>
      <c r="C60" s="166" t="s">
        <v>42</v>
      </c>
      <c r="D60" s="20" t="s">
        <v>52</v>
      </c>
      <c r="E60" s="21" t="s">
        <v>6</v>
      </c>
      <c r="F60" s="22" t="s">
        <v>183</v>
      </c>
      <c r="G60" s="23">
        <v>2</v>
      </c>
      <c r="H60" s="36" t="s">
        <v>393</v>
      </c>
      <c r="I60" s="37">
        <v>1</v>
      </c>
      <c r="J60" s="161" t="s">
        <v>583</v>
      </c>
      <c r="K60" s="112"/>
      <c r="L60" s="114">
        <f t="shared" si="0"/>
        <v>0</v>
      </c>
      <c r="M60" s="131"/>
      <c r="N60" s="119" t="str">
        <f t="shared" si="2"/>
        <v/>
      </c>
      <c r="O60" s="118">
        <f t="shared" si="1"/>
        <v>0</v>
      </c>
      <c r="P60" s="123"/>
      <c r="Q60" s="120">
        <f t="shared" si="3"/>
        <v>0</v>
      </c>
    </row>
    <row r="61" spans="1:17" x14ac:dyDescent="0.2">
      <c r="A61" s="135"/>
      <c r="B61" s="109">
        <v>2</v>
      </c>
      <c r="C61" s="166" t="s">
        <v>42</v>
      </c>
      <c r="D61" s="20" t="s">
        <v>52</v>
      </c>
      <c r="E61" s="21" t="s">
        <v>6</v>
      </c>
      <c r="F61" s="22" t="s">
        <v>183</v>
      </c>
      <c r="G61" s="23">
        <v>3</v>
      </c>
      <c r="H61" s="42" t="s">
        <v>624</v>
      </c>
      <c r="I61" s="37">
        <v>1</v>
      </c>
      <c r="J61" s="161" t="s">
        <v>583</v>
      </c>
      <c r="K61" s="112"/>
      <c r="L61" s="114">
        <f t="shared" si="0"/>
        <v>0</v>
      </c>
      <c r="M61" s="131"/>
      <c r="N61" s="119" t="str">
        <f t="shared" si="2"/>
        <v/>
      </c>
      <c r="O61" s="118">
        <f t="shared" si="1"/>
        <v>0</v>
      </c>
      <c r="P61" s="123"/>
      <c r="Q61" s="120">
        <f t="shared" si="3"/>
        <v>0</v>
      </c>
    </row>
    <row r="62" spans="1:17" s="10" customFormat="1" x14ac:dyDescent="0.2">
      <c r="A62" s="137"/>
      <c r="B62" s="109">
        <v>2</v>
      </c>
      <c r="C62" s="166" t="s">
        <v>42</v>
      </c>
      <c r="D62" s="20" t="s">
        <v>52</v>
      </c>
      <c r="E62" s="21" t="s">
        <v>6</v>
      </c>
      <c r="F62" s="22" t="s">
        <v>183</v>
      </c>
      <c r="G62" s="23">
        <v>4</v>
      </c>
      <c r="H62" s="164" t="s">
        <v>625</v>
      </c>
      <c r="I62" s="35">
        <v>1</v>
      </c>
      <c r="J62" s="161" t="s">
        <v>583</v>
      </c>
      <c r="K62" s="112"/>
      <c r="L62" s="114">
        <f t="shared" si="0"/>
        <v>0</v>
      </c>
      <c r="M62" s="131"/>
      <c r="N62" s="119" t="str">
        <f t="shared" si="2"/>
        <v/>
      </c>
      <c r="O62" s="118">
        <f t="shared" si="1"/>
        <v>0</v>
      </c>
      <c r="P62" s="124"/>
      <c r="Q62" s="120">
        <f t="shared" si="3"/>
        <v>0</v>
      </c>
    </row>
    <row r="63" spans="1:17" ht="15" customHeight="1" x14ac:dyDescent="0.2">
      <c r="A63" s="135"/>
      <c r="B63" s="109">
        <v>2</v>
      </c>
      <c r="C63" s="166" t="s">
        <v>42</v>
      </c>
      <c r="D63" s="20" t="s">
        <v>52</v>
      </c>
      <c r="E63" s="21" t="s">
        <v>6</v>
      </c>
      <c r="F63" s="22" t="s">
        <v>183</v>
      </c>
      <c r="G63" s="23">
        <v>5</v>
      </c>
      <c r="H63" s="36" t="s">
        <v>562</v>
      </c>
      <c r="I63" s="37">
        <v>2</v>
      </c>
      <c r="J63" s="25" t="s">
        <v>583</v>
      </c>
      <c r="K63" s="112"/>
      <c r="L63" s="114">
        <f t="shared" si="0"/>
        <v>0</v>
      </c>
      <c r="M63" s="131"/>
      <c r="N63" s="119" t="str">
        <f t="shared" si="2"/>
        <v/>
      </c>
      <c r="O63" s="118">
        <f t="shared" si="1"/>
        <v>0</v>
      </c>
      <c r="P63" s="123"/>
      <c r="Q63" s="120">
        <f t="shared" si="3"/>
        <v>0</v>
      </c>
    </row>
    <row r="64" spans="1:17" x14ac:dyDescent="0.2">
      <c r="A64" s="135"/>
      <c r="B64" s="109">
        <v>2</v>
      </c>
      <c r="C64" s="166" t="s">
        <v>42</v>
      </c>
      <c r="D64" s="20" t="s">
        <v>52</v>
      </c>
      <c r="E64" s="21" t="s">
        <v>6</v>
      </c>
      <c r="F64" s="22" t="s">
        <v>183</v>
      </c>
      <c r="G64" s="23">
        <v>5.0999999999999996</v>
      </c>
      <c r="H64" s="24" t="s">
        <v>578</v>
      </c>
      <c r="I64" s="25">
        <v>1</v>
      </c>
      <c r="J64" s="161" t="s">
        <v>583</v>
      </c>
      <c r="K64" s="112"/>
      <c r="L64" s="114">
        <f t="shared" si="0"/>
        <v>0</v>
      </c>
      <c r="M64" s="131"/>
      <c r="N64" s="119" t="str">
        <f t="shared" si="2"/>
        <v/>
      </c>
      <c r="O64" s="118">
        <f t="shared" si="1"/>
        <v>0</v>
      </c>
      <c r="P64" s="123"/>
      <c r="Q64" s="120">
        <f t="shared" si="3"/>
        <v>0</v>
      </c>
    </row>
    <row r="65" spans="1:17" ht="28.5" x14ac:dyDescent="0.2">
      <c r="A65" s="135"/>
      <c r="B65" s="109">
        <v>2</v>
      </c>
      <c r="C65" s="166" t="s">
        <v>42</v>
      </c>
      <c r="D65" s="20" t="s">
        <v>52</v>
      </c>
      <c r="E65" s="21" t="s">
        <v>6</v>
      </c>
      <c r="F65" s="22" t="s">
        <v>183</v>
      </c>
      <c r="G65" s="23">
        <v>5.2</v>
      </c>
      <c r="H65" s="24" t="s">
        <v>577</v>
      </c>
      <c r="I65" s="25">
        <v>1</v>
      </c>
      <c r="J65" s="161" t="s">
        <v>583</v>
      </c>
      <c r="K65" s="112"/>
      <c r="L65" s="114">
        <f t="shared" ref="L65:L73" si="12">IF($K65="",0,IFERROR(VLOOKUP($K65,טבלת_יישום,2,0),0))</f>
        <v>0</v>
      </c>
      <c r="M65" s="131"/>
      <c r="N65" s="119" t="str">
        <f t="shared" ref="N65:N70" si="13">IF(K65="","",K65)</f>
        <v/>
      </c>
      <c r="O65" s="118">
        <f t="shared" ref="O65:O73" si="14">IF($N65="",0,IFERROR(VLOOKUP($N65,טבלת_יישום,2,0),0))</f>
        <v>0</v>
      </c>
      <c r="P65" s="123"/>
      <c r="Q65" s="120">
        <f t="shared" ref="Q65:Q70" si="15">IFERROR(O65-L65,0)</f>
        <v>0</v>
      </c>
    </row>
    <row r="66" spans="1:17" x14ac:dyDescent="0.2">
      <c r="A66" s="135"/>
      <c r="B66" s="109">
        <v>2</v>
      </c>
      <c r="C66" s="166" t="s">
        <v>42</v>
      </c>
      <c r="D66" s="20" t="s">
        <v>52</v>
      </c>
      <c r="E66" s="21" t="s">
        <v>6</v>
      </c>
      <c r="F66" s="22" t="s">
        <v>183</v>
      </c>
      <c r="G66" s="23">
        <v>5.3</v>
      </c>
      <c r="H66" s="24" t="s">
        <v>570</v>
      </c>
      <c r="I66" s="25">
        <v>1</v>
      </c>
      <c r="J66" s="161" t="s">
        <v>583</v>
      </c>
      <c r="K66" s="112"/>
      <c r="L66" s="114">
        <f t="shared" si="12"/>
        <v>0</v>
      </c>
      <c r="M66" s="131"/>
      <c r="N66" s="119" t="str">
        <f t="shared" si="13"/>
        <v/>
      </c>
      <c r="O66" s="118">
        <f t="shared" si="14"/>
        <v>0</v>
      </c>
      <c r="P66" s="123"/>
      <c r="Q66" s="120">
        <f t="shared" si="15"/>
        <v>0</v>
      </c>
    </row>
    <row r="67" spans="1:17" x14ac:dyDescent="0.2">
      <c r="A67" s="135"/>
      <c r="B67" s="109">
        <v>2</v>
      </c>
      <c r="C67" s="166" t="s">
        <v>42</v>
      </c>
      <c r="D67" s="20" t="s">
        <v>52</v>
      </c>
      <c r="E67" s="21" t="s">
        <v>6</v>
      </c>
      <c r="F67" s="22" t="s">
        <v>183</v>
      </c>
      <c r="G67" s="23">
        <v>5.4</v>
      </c>
      <c r="H67" s="24" t="s">
        <v>400</v>
      </c>
      <c r="I67" s="25">
        <v>2</v>
      </c>
      <c r="J67" s="25" t="s">
        <v>583</v>
      </c>
      <c r="K67" s="112"/>
      <c r="L67" s="114">
        <f t="shared" si="12"/>
        <v>0</v>
      </c>
      <c r="M67" s="131"/>
      <c r="N67" s="119" t="str">
        <f t="shared" si="13"/>
        <v/>
      </c>
      <c r="O67" s="118">
        <f t="shared" si="14"/>
        <v>0</v>
      </c>
      <c r="P67" s="123"/>
      <c r="Q67" s="120">
        <f t="shared" si="15"/>
        <v>0</v>
      </c>
    </row>
    <row r="68" spans="1:17" x14ac:dyDescent="0.2">
      <c r="A68" s="135"/>
      <c r="B68" s="109">
        <v>2</v>
      </c>
      <c r="C68" s="166" t="s">
        <v>42</v>
      </c>
      <c r="D68" s="20" t="s">
        <v>52</v>
      </c>
      <c r="E68" s="21" t="s">
        <v>6</v>
      </c>
      <c r="F68" s="22" t="s">
        <v>183</v>
      </c>
      <c r="G68" s="23">
        <v>5.5</v>
      </c>
      <c r="H68" s="24" t="s">
        <v>571</v>
      </c>
      <c r="I68" s="25">
        <v>2</v>
      </c>
      <c r="J68" s="25" t="s">
        <v>583</v>
      </c>
      <c r="K68" s="112"/>
      <c r="L68" s="114">
        <f t="shared" si="12"/>
        <v>0</v>
      </c>
      <c r="M68" s="131"/>
      <c r="N68" s="119" t="str">
        <f t="shared" si="13"/>
        <v/>
      </c>
      <c r="O68" s="118">
        <f t="shared" si="14"/>
        <v>0</v>
      </c>
      <c r="P68" s="123"/>
      <c r="Q68" s="120">
        <f t="shared" si="15"/>
        <v>0</v>
      </c>
    </row>
    <row r="69" spans="1:17" x14ac:dyDescent="0.2">
      <c r="A69" s="135"/>
      <c r="B69" s="109">
        <v>2</v>
      </c>
      <c r="C69" s="166" t="s">
        <v>42</v>
      </c>
      <c r="D69" s="20" t="s">
        <v>52</v>
      </c>
      <c r="E69" s="21" t="s">
        <v>6</v>
      </c>
      <c r="F69" s="22" t="s">
        <v>183</v>
      </c>
      <c r="G69" s="23">
        <v>5.6</v>
      </c>
      <c r="H69" s="24" t="s">
        <v>646</v>
      </c>
      <c r="I69" s="25">
        <v>1</v>
      </c>
      <c r="J69" s="161" t="s">
        <v>583</v>
      </c>
      <c r="K69" s="112"/>
      <c r="L69" s="114">
        <f t="shared" si="12"/>
        <v>0</v>
      </c>
      <c r="M69" s="131"/>
      <c r="N69" s="119" t="str">
        <f t="shared" si="13"/>
        <v/>
      </c>
      <c r="O69" s="118">
        <f t="shared" si="14"/>
        <v>0</v>
      </c>
      <c r="P69" s="123"/>
      <c r="Q69" s="120">
        <f t="shared" si="15"/>
        <v>0</v>
      </c>
    </row>
    <row r="70" spans="1:17" x14ac:dyDescent="0.2">
      <c r="A70" s="135"/>
      <c r="B70" s="109">
        <v>2</v>
      </c>
      <c r="C70" s="166" t="s">
        <v>42</v>
      </c>
      <c r="D70" s="20" t="s">
        <v>52</v>
      </c>
      <c r="E70" s="21" t="s">
        <v>6</v>
      </c>
      <c r="F70" s="22" t="s">
        <v>183</v>
      </c>
      <c r="G70" s="23">
        <v>5.7</v>
      </c>
      <c r="H70" s="24" t="s">
        <v>572</v>
      </c>
      <c r="I70" s="25">
        <v>1</v>
      </c>
      <c r="J70" s="161" t="s">
        <v>583</v>
      </c>
      <c r="K70" s="112"/>
      <c r="L70" s="114">
        <f t="shared" si="12"/>
        <v>0</v>
      </c>
      <c r="M70" s="131"/>
      <c r="N70" s="119" t="str">
        <f t="shared" si="13"/>
        <v/>
      </c>
      <c r="O70" s="118">
        <f t="shared" si="14"/>
        <v>0</v>
      </c>
      <c r="P70" s="123"/>
      <c r="Q70" s="120">
        <f t="shared" si="15"/>
        <v>0</v>
      </c>
    </row>
    <row r="71" spans="1:17" x14ac:dyDescent="0.2">
      <c r="A71" s="135"/>
      <c r="B71" s="109">
        <v>2</v>
      </c>
      <c r="C71" s="166" t="s">
        <v>42</v>
      </c>
      <c r="D71" s="20" t="s">
        <v>52</v>
      </c>
      <c r="E71" s="21" t="s">
        <v>6</v>
      </c>
      <c r="F71" s="22" t="s">
        <v>183</v>
      </c>
      <c r="G71" s="23">
        <v>5.8</v>
      </c>
      <c r="H71" s="24" t="s">
        <v>573</v>
      </c>
      <c r="I71" s="25">
        <v>1</v>
      </c>
      <c r="J71" s="161" t="s">
        <v>583</v>
      </c>
      <c r="K71" s="112"/>
      <c r="L71" s="114">
        <f t="shared" si="12"/>
        <v>0</v>
      </c>
      <c r="M71" s="131"/>
      <c r="N71" s="119" t="str">
        <f t="shared" ref="N71" si="16">IF(K71="","",K71)</f>
        <v/>
      </c>
      <c r="O71" s="118">
        <f t="shared" si="14"/>
        <v>0</v>
      </c>
      <c r="P71" s="123"/>
      <c r="Q71" s="120">
        <f t="shared" ref="Q71" si="17">IFERROR(O71-L71,0)</f>
        <v>0</v>
      </c>
    </row>
    <row r="72" spans="1:17" ht="28.5" x14ac:dyDescent="0.2">
      <c r="A72" s="135"/>
      <c r="B72" s="109">
        <v>2</v>
      </c>
      <c r="C72" s="166" t="s">
        <v>42</v>
      </c>
      <c r="D72" s="20" t="s">
        <v>52</v>
      </c>
      <c r="E72" s="21" t="s">
        <v>6</v>
      </c>
      <c r="F72" s="22" t="s">
        <v>183</v>
      </c>
      <c r="G72" s="23">
        <v>5.9</v>
      </c>
      <c r="H72" s="24" t="s">
        <v>574</v>
      </c>
      <c r="I72" s="25">
        <v>1</v>
      </c>
      <c r="J72" s="161" t="s">
        <v>583</v>
      </c>
      <c r="K72" s="112"/>
      <c r="L72" s="114">
        <f t="shared" si="12"/>
        <v>0</v>
      </c>
      <c r="M72" s="131"/>
      <c r="N72" s="119" t="str">
        <f>IF(K72="","",K72)</f>
        <v/>
      </c>
      <c r="O72" s="118">
        <f t="shared" si="14"/>
        <v>0</v>
      </c>
      <c r="P72" s="123"/>
      <c r="Q72" s="120">
        <f>IFERROR(O72-L72,0)</f>
        <v>0</v>
      </c>
    </row>
    <row r="73" spans="1:17" ht="28.5" x14ac:dyDescent="0.2">
      <c r="A73" s="135"/>
      <c r="B73" s="109">
        <v>2</v>
      </c>
      <c r="C73" s="166" t="s">
        <v>42</v>
      </c>
      <c r="D73" s="20" t="s">
        <v>52</v>
      </c>
      <c r="E73" s="21" t="s">
        <v>6</v>
      </c>
      <c r="F73" s="22" t="s">
        <v>183</v>
      </c>
      <c r="G73" s="160" t="s">
        <v>579</v>
      </c>
      <c r="H73" s="24" t="s">
        <v>647</v>
      </c>
      <c r="I73" s="25">
        <v>1</v>
      </c>
      <c r="J73" s="161" t="s">
        <v>583</v>
      </c>
      <c r="K73" s="112"/>
      <c r="L73" s="114">
        <f t="shared" si="12"/>
        <v>0</v>
      </c>
      <c r="M73" s="131"/>
      <c r="N73" s="119" t="str">
        <f t="shared" ref="N73" si="18">IF(K73="","",K73)</f>
        <v/>
      </c>
      <c r="O73" s="118">
        <f t="shared" si="14"/>
        <v>0</v>
      </c>
      <c r="P73" s="123"/>
      <c r="Q73" s="120">
        <f t="shared" ref="Q73" si="19">IFERROR(O73-L73,0)</f>
        <v>0</v>
      </c>
    </row>
    <row r="74" spans="1:17" x14ac:dyDescent="0.2">
      <c r="A74" s="135"/>
      <c r="B74" s="109">
        <v>2</v>
      </c>
      <c r="C74" s="166" t="s">
        <v>42</v>
      </c>
      <c r="D74" s="20" t="s">
        <v>52</v>
      </c>
      <c r="E74" s="21" t="s">
        <v>6</v>
      </c>
      <c r="F74" s="22" t="s">
        <v>183</v>
      </c>
      <c r="G74" s="23">
        <v>6</v>
      </c>
      <c r="H74" s="24" t="s">
        <v>626</v>
      </c>
      <c r="I74" s="25">
        <v>1</v>
      </c>
      <c r="J74" s="161" t="s">
        <v>583</v>
      </c>
      <c r="K74" s="112"/>
      <c r="L74" s="114">
        <f t="shared" si="0"/>
        <v>0</v>
      </c>
      <c r="M74" s="131"/>
      <c r="N74" s="119" t="str">
        <f t="shared" si="2"/>
        <v/>
      </c>
      <c r="O74" s="118">
        <f t="shared" si="1"/>
        <v>0</v>
      </c>
      <c r="P74" s="123"/>
      <c r="Q74" s="120">
        <f t="shared" si="3"/>
        <v>0</v>
      </c>
    </row>
    <row r="75" spans="1:17" x14ac:dyDescent="0.2">
      <c r="A75" s="135"/>
      <c r="B75" s="109">
        <v>2</v>
      </c>
      <c r="C75" s="166" t="s">
        <v>42</v>
      </c>
      <c r="D75" s="20" t="s">
        <v>52</v>
      </c>
      <c r="E75" s="21" t="s">
        <v>6</v>
      </c>
      <c r="F75" s="22" t="s">
        <v>183</v>
      </c>
      <c r="G75" s="23">
        <v>7</v>
      </c>
      <c r="H75" s="36" t="s">
        <v>489</v>
      </c>
      <c r="I75" s="37">
        <v>1</v>
      </c>
      <c r="J75" s="161" t="s">
        <v>583</v>
      </c>
      <c r="K75" s="112"/>
      <c r="L75" s="114">
        <f t="shared" si="0"/>
        <v>0</v>
      </c>
      <c r="M75" s="131"/>
      <c r="N75" s="119" t="str">
        <f t="shared" si="2"/>
        <v/>
      </c>
      <c r="O75" s="118">
        <f t="shared" si="1"/>
        <v>0</v>
      </c>
      <c r="P75" s="123"/>
      <c r="Q75" s="120">
        <f t="shared" si="3"/>
        <v>0</v>
      </c>
    </row>
    <row r="76" spans="1:17" x14ac:dyDescent="0.2">
      <c r="A76" s="135"/>
      <c r="B76" s="109">
        <v>2</v>
      </c>
      <c r="C76" s="166" t="s">
        <v>42</v>
      </c>
      <c r="D76" s="20" t="s">
        <v>52</v>
      </c>
      <c r="E76" s="21" t="s">
        <v>6</v>
      </c>
      <c r="F76" s="22" t="s">
        <v>183</v>
      </c>
      <c r="G76" s="23">
        <v>8</v>
      </c>
      <c r="H76" s="38" t="s">
        <v>394</v>
      </c>
      <c r="I76" s="39">
        <v>1</v>
      </c>
      <c r="J76" s="161" t="s">
        <v>583</v>
      </c>
      <c r="K76" s="112"/>
      <c r="L76" s="114">
        <f t="shared" si="0"/>
        <v>0</v>
      </c>
      <c r="M76" s="131"/>
      <c r="N76" s="119" t="str">
        <f t="shared" si="2"/>
        <v/>
      </c>
      <c r="O76" s="118">
        <f t="shared" si="1"/>
        <v>0</v>
      </c>
      <c r="P76" s="123"/>
      <c r="Q76" s="120">
        <f t="shared" si="3"/>
        <v>0</v>
      </c>
    </row>
    <row r="77" spans="1:17" ht="28.5" x14ac:dyDescent="0.2">
      <c r="A77" s="135"/>
      <c r="B77" s="109">
        <v>2</v>
      </c>
      <c r="C77" s="166" t="s">
        <v>42</v>
      </c>
      <c r="D77" s="20" t="s">
        <v>52</v>
      </c>
      <c r="E77" s="21" t="s">
        <v>6</v>
      </c>
      <c r="F77" s="22" t="s">
        <v>183</v>
      </c>
      <c r="G77" s="23">
        <v>9</v>
      </c>
      <c r="H77" s="24" t="s">
        <v>563</v>
      </c>
      <c r="I77" s="25">
        <v>1</v>
      </c>
      <c r="J77" s="161" t="s">
        <v>583</v>
      </c>
      <c r="K77" s="112"/>
      <c r="L77" s="114">
        <f t="shared" ref="L77:L143" si="20">IF($K77="",0,IFERROR(VLOOKUP($K77,טבלת_יישום,2,0),0))</f>
        <v>0</v>
      </c>
      <c r="M77" s="131"/>
      <c r="N77" s="119" t="str">
        <f t="shared" si="2"/>
        <v/>
      </c>
      <c r="O77" s="118">
        <f t="shared" ref="O77:O143" si="21">IF($N77="",0,IFERROR(VLOOKUP($N77,טבלת_יישום,2,0),0))</f>
        <v>0</v>
      </c>
      <c r="P77" s="123"/>
      <c r="Q77" s="120">
        <f t="shared" si="3"/>
        <v>0</v>
      </c>
    </row>
    <row r="78" spans="1:17" ht="15" customHeight="1" x14ac:dyDescent="0.2">
      <c r="A78" s="135"/>
      <c r="B78" s="109">
        <v>2</v>
      </c>
      <c r="C78" s="166" t="s">
        <v>42</v>
      </c>
      <c r="D78" s="20" t="s">
        <v>52</v>
      </c>
      <c r="E78" s="21" t="s">
        <v>6</v>
      </c>
      <c r="F78" s="22" t="s">
        <v>183</v>
      </c>
      <c r="G78" s="23">
        <v>10</v>
      </c>
      <c r="H78" s="36" t="s">
        <v>233</v>
      </c>
      <c r="I78" s="37">
        <v>1</v>
      </c>
      <c r="J78" s="161" t="s">
        <v>583</v>
      </c>
      <c r="K78" s="112"/>
      <c r="L78" s="114">
        <f t="shared" si="20"/>
        <v>0</v>
      </c>
      <c r="M78" s="131"/>
      <c r="N78" s="119" t="str">
        <f t="shared" ref="N78:N144" si="22">IF(K78="","",K78)</f>
        <v/>
      </c>
      <c r="O78" s="118">
        <f t="shared" si="21"/>
        <v>0</v>
      </c>
      <c r="P78" s="123"/>
      <c r="Q78" s="120">
        <f t="shared" ref="Q78:Q144" si="23">IFERROR(O78-L78,0)</f>
        <v>0</v>
      </c>
    </row>
    <row r="79" spans="1:17" ht="15" customHeight="1" x14ac:dyDescent="0.2">
      <c r="A79" s="135"/>
      <c r="B79" s="109">
        <v>2</v>
      </c>
      <c r="C79" s="166" t="s">
        <v>42</v>
      </c>
      <c r="D79" s="20" t="s">
        <v>52</v>
      </c>
      <c r="E79" s="21" t="s">
        <v>6</v>
      </c>
      <c r="F79" s="22" t="s">
        <v>183</v>
      </c>
      <c r="G79" s="23">
        <v>11</v>
      </c>
      <c r="H79" s="36" t="s">
        <v>234</v>
      </c>
      <c r="I79" s="37">
        <v>2</v>
      </c>
      <c r="J79" s="25" t="s">
        <v>583</v>
      </c>
      <c r="K79" s="112"/>
      <c r="L79" s="114">
        <f t="shared" si="20"/>
        <v>0</v>
      </c>
      <c r="M79" s="131"/>
      <c r="N79" s="119" t="str">
        <f t="shared" si="22"/>
        <v/>
      </c>
      <c r="O79" s="118">
        <f t="shared" si="21"/>
        <v>0</v>
      </c>
      <c r="P79" s="123"/>
      <c r="Q79" s="120">
        <f t="shared" si="23"/>
        <v>0</v>
      </c>
    </row>
    <row r="80" spans="1:17" ht="15" customHeight="1" x14ac:dyDescent="0.2">
      <c r="A80" s="135"/>
      <c r="B80" s="109">
        <v>2</v>
      </c>
      <c r="C80" s="166" t="s">
        <v>42</v>
      </c>
      <c r="D80" s="20" t="s">
        <v>52</v>
      </c>
      <c r="E80" s="21" t="s">
        <v>6</v>
      </c>
      <c r="F80" s="22" t="s">
        <v>183</v>
      </c>
      <c r="G80" s="23">
        <v>12</v>
      </c>
      <c r="H80" s="36" t="s">
        <v>236</v>
      </c>
      <c r="I80" s="37">
        <v>2</v>
      </c>
      <c r="J80" s="25" t="s">
        <v>583</v>
      </c>
      <c r="K80" s="112"/>
      <c r="L80" s="114">
        <f t="shared" si="20"/>
        <v>0</v>
      </c>
      <c r="M80" s="131"/>
      <c r="N80" s="119" t="str">
        <f t="shared" si="22"/>
        <v/>
      </c>
      <c r="O80" s="118">
        <f t="shared" si="21"/>
        <v>0</v>
      </c>
      <c r="P80" s="123"/>
      <c r="Q80" s="120">
        <f t="shared" si="23"/>
        <v>0</v>
      </c>
    </row>
    <row r="81" spans="1:17" ht="28.5" x14ac:dyDescent="0.2">
      <c r="A81" s="135"/>
      <c r="B81" s="109">
        <v>2</v>
      </c>
      <c r="C81" s="166" t="s">
        <v>42</v>
      </c>
      <c r="D81" s="20" t="s">
        <v>52</v>
      </c>
      <c r="E81" s="21" t="s">
        <v>6</v>
      </c>
      <c r="F81" s="22" t="s">
        <v>183</v>
      </c>
      <c r="G81" s="23">
        <v>13</v>
      </c>
      <c r="H81" s="48" t="s">
        <v>501</v>
      </c>
      <c r="I81" s="37">
        <v>1</v>
      </c>
      <c r="J81" s="161" t="s">
        <v>583</v>
      </c>
      <c r="K81" s="112"/>
      <c r="L81" s="114">
        <f t="shared" si="20"/>
        <v>0</v>
      </c>
      <c r="M81" s="131"/>
      <c r="N81" s="119" t="str">
        <f t="shared" ref="N81" si="24">IF(K81="","",K81)</f>
        <v/>
      </c>
      <c r="O81" s="118">
        <f t="shared" si="21"/>
        <v>0</v>
      </c>
      <c r="P81" s="123"/>
      <c r="Q81" s="120">
        <f t="shared" ref="Q81" si="25">IFERROR(O81-L81,0)</f>
        <v>0</v>
      </c>
    </row>
    <row r="82" spans="1:17" ht="15" customHeight="1" x14ac:dyDescent="0.2">
      <c r="A82" s="135"/>
      <c r="B82" s="109">
        <v>2</v>
      </c>
      <c r="C82" s="166" t="s">
        <v>42</v>
      </c>
      <c r="D82" s="20" t="s">
        <v>52</v>
      </c>
      <c r="E82" s="21" t="s">
        <v>6</v>
      </c>
      <c r="F82" s="22" t="s">
        <v>183</v>
      </c>
      <c r="G82" s="23">
        <v>14</v>
      </c>
      <c r="H82" s="36" t="s">
        <v>237</v>
      </c>
      <c r="I82" s="37">
        <v>2</v>
      </c>
      <c r="J82" s="25" t="s">
        <v>583</v>
      </c>
      <c r="K82" s="112"/>
      <c r="L82" s="114">
        <f t="shared" si="20"/>
        <v>0</v>
      </c>
      <c r="M82" s="131"/>
      <c r="N82" s="119" t="str">
        <f t="shared" si="22"/>
        <v/>
      </c>
      <c r="O82" s="118">
        <f t="shared" si="21"/>
        <v>0</v>
      </c>
      <c r="P82" s="123"/>
      <c r="Q82" s="120">
        <f t="shared" si="23"/>
        <v>0</v>
      </c>
    </row>
    <row r="83" spans="1:17" s="10" customFormat="1" x14ac:dyDescent="0.2">
      <c r="A83" s="137"/>
      <c r="B83" s="109">
        <v>2</v>
      </c>
      <c r="C83" s="166" t="s">
        <v>42</v>
      </c>
      <c r="D83" s="20" t="s">
        <v>52</v>
      </c>
      <c r="E83" s="21" t="s">
        <v>6</v>
      </c>
      <c r="F83" s="22" t="s">
        <v>183</v>
      </c>
      <c r="G83" s="23">
        <v>15</v>
      </c>
      <c r="H83" s="27" t="s">
        <v>235</v>
      </c>
      <c r="I83" s="28">
        <v>1</v>
      </c>
      <c r="J83" s="161" t="s">
        <v>583</v>
      </c>
      <c r="K83" s="112"/>
      <c r="L83" s="114">
        <f t="shared" si="20"/>
        <v>0</v>
      </c>
      <c r="M83" s="131"/>
      <c r="N83" s="119" t="str">
        <f t="shared" si="22"/>
        <v/>
      </c>
      <c r="O83" s="118">
        <f t="shared" si="21"/>
        <v>0</v>
      </c>
      <c r="P83" s="124"/>
      <c r="Q83" s="120">
        <f t="shared" si="23"/>
        <v>0</v>
      </c>
    </row>
    <row r="84" spans="1:17" s="10" customFormat="1" x14ac:dyDescent="0.2">
      <c r="A84" s="137"/>
      <c r="B84" s="109">
        <v>2</v>
      </c>
      <c r="C84" s="166" t="s">
        <v>42</v>
      </c>
      <c r="D84" s="20" t="s">
        <v>52</v>
      </c>
      <c r="E84" s="21" t="s">
        <v>6</v>
      </c>
      <c r="F84" s="22" t="s">
        <v>183</v>
      </c>
      <c r="G84" s="23">
        <v>16</v>
      </c>
      <c r="H84" s="34" t="s">
        <v>101</v>
      </c>
      <c r="I84" s="35">
        <v>1</v>
      </c>
      <c r="J84" s="161" t="s">
        <v>583</v>
      </c>
      <c r="K84" s="112"/>
      <c r="L84" s="114">
        <f t="shared" si="20"/>
        <v>0</v>
      </c>
      <c r="M84" s="131"/>
      <c r="N84" s="119" t="str">
        <f t="shared" si="22"/>
        <v/>
      </c>
      <c r="O84" s="118">
        <f t="shared" si="21"/>
        <v>0</v>
      </c>
      <c r="P84" s="124"/>
      <c r="Q84" s="120">
        <f t="shared" si="23"/>
        <v>0</v>
      </c>
    </row>
    <row r="85" spans="1:17" s="2" customFormat="1" ht="15.75" customHeight="1" x14ac:dyDescent="0.25">
      <c r="A85" s="138"/>
      <c r="B85" s="109">
        <v>2</v>
      </c>
      <c r="C85" s="166" t="s">
        <v>42</v>
      </c>
      <c r="D85" s="20" t="s">
        <v>52</v>
      </c>
      <c r="E85" s="21" t="s">
        <v>6</v>
      </c>
      <c r="F85" s="22" t="s">
        <v>183</v>
      </c>
      <c r="G85" s="23">
        <v>17</v>
      </c>
      <c r="H85" s="36" t="s">
        <v>238</v>
      </c>
      <c r="I85" s="37">
        <v>1</v>
      </c>
      <c r="J85" s="161" t="s">
        <v>583</v>
      </c>
      <c r="K85" s="112"/>
      <c r="L85" s="114">
        <f t="shared" si="20"/>
        <v>0</v>
      </c>
      <c r="M85" s="131"/>
      <c r="N85" s="119" t="str">
        <f t="shared" si="22"/>
        <v/>
      </c>
      <c r="O85" s="118">
        <f t="shared" si="21"/>
        <v>0</v>
      </c>
      <c r="P85" s="125"/>
      <c r="Q85" s="120">
        <f t="shared" si="23"/>
        <v>0</v>
      </c>
    </row>
    <row r="86" spans="1:17" s="10" customFormat="1" x14ac:dyDescent="0.2">
      <c r="A86" s="137"/>
      <c r="B86" s="109">
        <v>2</v>
      </c>
      <c r="C86" s="166" t="s">
        <v>42</v>
      </c>
      <c r="D86" s="20" t="s">
        <v>52</v>
      </c>
      <c r="E86" s="21" t="s">
        <v>6</v>
      </c>
      <c r="F86" s="22" t="s">
        <v>183</v>
      </c>
      <c r="G86" s="23">
        <v>18</v>
      </c>
      <c r="H86" s="34" t="s">
        <v>230</v>
      </c>
      <c r="I86" s="35">
        <v>0</v>
      </c>
      <c r="J86" s="25" t="s">
        <v>582</v>
      </c>
      <c r="K86" s="112"/>
      <c r="L86" s="114">
        <f t="shared" si="20"/>
        <v>0</v>
      </c>
      <c r="M86" s="131"/>
      <c r="N86" s="119" t="str">
        <f t="shared" si="22"/>
        <v/>
      </c>
      <c r="O86" s="118">
        <f t="shared" si="21"/>
        <v>0</v>
      </c>
      <c r="P86" s="124"/>
      <c r="Q86" s="120">
        <f t="shared" si="23"/>
        <v>0</v>
      </c>
    </row>
    <row r="87" spans="1:17" s="10" customFormat="1" x14ac:dyDescent="0.2">
      <c r="A87" s="137"/>
      <c r="B87" s="109">
        <v>2</v>
      </c>
      <c r="C87" s="166" t="s">
        <v>42</v>
      </c>
      <c r="D87" s="20" t="s">
        <v>52</v>
      </c>
      <c r="E87" s="21" t="s">
        <v>6</v>
      </c>
      <c r="F87" s="22" t="s">
        <v>183</v>
      </c>
      <c r="G87" s="23">
        <v>19</v>
      </c>
      <c r="H87" s="115" t="s">
        <v>460</v>
      </c>
      <c r="I87" s="41">
        <v>1</v>
      </c>
      <c r="J87" s="161" t="s">
        <v>583</v>
      </c>
      <c r="K87" s="112"/>
      <c r="L87" s="114">
        <f t="shared" si="20"/>
        <v>0</v>
      </c>
      <c r="M87" s="131"/>
      <c r="N87" s="119" t="str">
        <f t="shared" si="22"/>
        <v/>
      </c>
      <c r="O87" s="118">
        <f t="shared" si="21"/>
        <v>0</v>
      </c>
      <c r="P87" s="124"/>
      <c r="Q87" s="120">
        <f t="shared" si="23"/>
        <v>0</v>
      </c>
    </row>
    <row r="88" spans="1:17" s="10" customFormat="1" x14ac:dyDescent="0.2">
      <c r="A88" s="137"/>
      <c r="B88" s="109">
        <v>2</v>
      </c>
      <c r="C88" s="166" t="s">
        <v>42</v>
      </c>
      <c r="D88" s="20" t="s">
        <v>52</v>
      </c>
      <c r="E88" s="21" t="s">
        <v>6</v>
      </c>
      <c r="F88" s="22" t="s">
        <v>183</v>
      </c>
      <c r="G88" s="23">
        <v>20</v>
      </c>
      <c r="H88" s="115" t="s">
        <v>461</v>
      </c>
      <c r="I88" s="41">
        <v>1</v>
      </c>
      <c r="J88" s="161" t="s">
        <v>583</v>
      </c>
      <c r="K88" s="112"/>
      <c r="L88" s="114">
        <f t="shared" si="20"/>
        <v>0</v>
      </c>
      <c r="M88" s="131"/>
      <c r="N88" s="119" t="str">
        <f t="shared" si="22"/>
        <v/>
      </c>
      <c r="O88" s="118">
        <f t="shared" si="21"/>
        <v>0</v>
      </c>
      <c r="P88" s="124"/>
      <c r="Q88" s="120">
        <f t="shared" si="23"/>
        <v>0</v>
      </c>
    </row>
    <row r="89" spans="1:17" s="10" customFormat="1" x14ac:dyDescent="0.2">
      <c r="A89" s="137"/>
      <c r="B89" s="109">
        <v>2</v>
      </c>
      <c r="C89" s="166" t="s">
        <v>42</v>
      </c>
      <c r="D89" s="20" t="s">
        <v>52</v>
      </c>
      <c r="E89" s="21" t="s">
        <v>6</v>
      </c>
      <c r="F89" s="22" t="s">
        <v>183</v>
      </c>
      <c r="G89" s="23">
        <v>21</v>
      </c>
      <c r="H89" s="164" t="s">
        <v>627</v>
      </c>
      <c r="I89" s="41">
        <v>1</v>
      </c>
      <c r="J89" s="161" t="s">
        <v>583</v>
      </c>
      <c r="K89" s="112"/>
      <c r="L89" s="114">
        <f t="shared" si="20"/>
        <v>0</v>
      </c>
      <c r="M89" s="131"/>
      <c r="N89" s="119" t="str">
        <f t="shared" si="22"/>
        <v/>
      </c>
      <c r="O89" s="118">
        <f t="shared" si="21"/>
        <v>0</v>
      </c>
      <c r="P89" s="124"/>
      <c r="Q89" s="120">
        <f t="shared" si="23"/>
        <v>0</v>
      </c>
    </row>
    <row r="90" spans="1:17" s="10" customFormat="1" ht="28.5" x14ac:dyDescent="0.2">
      <c r="A90" s="137"/>
      <c r="B90" s="109">
        <v>2</v>
      </c>
      <c r="C90" s="166" t="s">
        <v>42</v>
      </c>
      <c r="D90" s="20" t="s">
        <v>52</v>
      </c>
      <c r="E90" s="21" t="s">
        <v>6</v>
      </c>
      <c r="F90" s="22" t="s">
        <v>183</v>
      </c>
      <c r="G90" s="23">
        <v>22</v>
      </c>
      <c r="H90" s="164" t="s">
        <v>628</v>
      </c>
      <c r="I90" s="41">
        <v>2</v>
      </c>
      <c r="J90" s="25" t="s">
        <v>583</v>
      </c>
      <c r="K90" s="112"/>
      <c r="L90" s="114">
        <f t="shared" si="20"/>
        <v>0</v>
      </c>
      <c r="M90" s="131"/>
      <c r="N90" s="119" t="str">
        <f t="shared" si="22"/>
        <v/>
      </c>
      <c r="O90" s="118">
        <f t="shared" si="21"/>
        <v>0</v>
      </c>
      <c r="P90" s="124"/>
      <c r="Q90" s="120">
        <f t="shared" si="23"/>
        <v>0</v>
      </c>
    </row>
    <row r="91" spans="1:17" x14ac:dyDescent="0.2">
      <c r="A91" s="135"/>
      <c r="B91" s="109">
        <v>2</v>
      </c>
      <c r="C91" s="166" t="s">
        <v>42</v>
      </c>
      <c r="D91" s="20" t="s">
        <v>52</v>
      </c>
      <c r="E91" s="21" t="s">
        <v>6</v>
      </c>
      <c r="F91" s="22" t="s">
        <v>183</v>
      </c>
      <c r="G91" s="23">
        <v>23</v>
      </c>
      <c r="H91" s="36" t="s">
        <v>377</v>
      </c>
      <c r="I91" s="37">
        <v>2</v>
      </c>
      <c r="J91" s="25" t="s">
        <v>583</v>
      </c>
      <c r="K91" s="112"/>
      <c r="L91" s="114">
        <f t="shared" si="20"/>
        <v>0</v>
      </c>
      <c r="M91" s="131"/>
      <c r="N91" s="119" t="str">
        <f t="shared" si="22"/>
        <v/>
      </c>
      <c r="O91" s="118">
        <f t="shared" si="21"/>
        <v>0</v>
      </c>
      <c r="P91" s="123"/>
      <c r="Q91" s="120">
        <f t="shared" si="23"/>
        <v>0</v>
      </c>
    </row>
    <row r="92" spans="1:17" x14ac:dyDescent="0.2">
      <c r="A92" s="135"/>
      <c r="B92" s="109">
        <v>2</v>
      </c>
      <c r="C92" s="166" t="s">
        <v>42</v>
      </c>
      <c r="D92" s="20" t="s">
        <v>52</v>
      </c>
      <c r="E92" s="21" t="s">
        <v>6</v>
      </c>
      <c r="F92" s="22" t="s">
        <v>183</v>
      </c>
      <c r="G92" s="23">
        <v>24</v>
      </c>
      <c r="H92" s="36" t="s">
        <v>378</v>
      </c>
      <c r="I92" s="37">
        <v>1</v>
      </c>
      <c r="J92" s="161" t="s">
        <v>583</v>
      </c>
      <c r="K92" s="112"/>
      <c r="L92" s="114">
        <f t="shared" si="20"/>
        <v>0</v>
      </c>
      <c r="M92" s="131"/>
      <c r="N92" s="119" t="str">
        <f t="shared" si="22"/>
        <v/>
      </c>
      <c r="O92" s="118">
        <f t="shared" si="21"/>
        <v>0</v>
      </c>
      <c r="P92" s="123"/>
      <c r="Q92" s="120">
        <f t="shared" si="23"/>
        <v>0</v>
      </c>
    </row>
    <row r="93" spans="1:17" x14ac:dyDescent="0.2">
      <c r="A93" s="135"/>
      <c r="B93" s="109">
        <v>2</v>
      </c>
      <c r="C93" s="166" t="s">
        <v>42</v>
      </c>
      <c r="D93" s="20" t="s">
        <v>52</v>
      </c>
      <c r="E93" s="21" t="s">
        <v>6</v>
      </c>
      <c r="F93" s="22" t="s">
        <v>183</v>
      </c>
      <c r="G93" s="23">
        <v>25</v>
      </c>
      <c r="H93" s="36" t="s">
        <v>380</v>
      </c>
      <c r="I93" s="37">
        <v>1</v>
      </c>
      <c r="J93" s="161" t="s">
        <v>583</v>
      </c>
      <c r="K93" s="112"/>
      <c r="L93" s="114">
        <f t="shared" si="20"/>
        <v>0</v>
      </c>
      <c r="M93" s="131"/>
      <c r="N93" s="119" t="str">
        <f t="shared" si="22"/>
        <v/>
      </c>
      <c r="O93" s="118">
        <f t="shared" si="21"/>
        <v>0</v>
      </c>
      <c r="P93" s="123"/>
      <c r="Q93" s="120">
        <f t="shared" si="23"/>
        <v>0</v>
      </c>
    </row>
    <row r="94" spans="1:17" x14ac:dyDescent="0.2">
      <c r="A94" s="135"/>
      <c r="B94" s="109">
        <v>2</v>
      </c>
      <c r="C94" s="166" t="s">
        <v>42</v>
      </c>
      <c r="D94" s="20" t="s">
        <v>52</v>
      </c>
      <c r="E94" s="21" t="s">
        <v>6</v>
      </c>
      <c r="F94" s="22" t="s">
        <v>183</v>
      </c>
      <c r="G94" s="23">
        <v>26</v>
      </c>
      <c r="H94" s="36" t="s">
        <v>382</v>
      </c>
      <c r="I94" s="37">
        <v>1</v>
      </c>
      <c r="J94" s="161" t="s">
        <v>583</v>
      </c>
      <c r="K94" s="112"/>
      <c r="L94" s="114">
        <f t="shared" si="20"/>
        <v>0</v>
      </c>
      <c r="M94" s="131"/>
      <c r="N94" s="119" t="str">
        <f t="shared" si="22"/>
        <v/>
      </c>
      <c r="O94" s="118">
        <f t="shared" si="21"/>
        <v>0</v>
      </c>
      <c r="P94" s="123"/>
      <c r="Q94" s="120">
        <f t="shared" si="23"/>
        <v>0</v>
      </c>
    </row>
    <row r="95" spans="1:17" x14ac:dyDescent="0.2">
      <c r="A95" s="135"/>
      <c r="B95" s="109">
        <v>2</v>
      </c>
      <c r="C95" s="166" t="s">
        <v>42</v>
      </c>
      <c r="D95" s="20" t="s">
        <v>52</v>
      </c>
      <c r="E95" s="21" t="s">
        <v>6</v>
      </c>
      <c r="F95" s="22" t="s">
        <v>183</v>
      </c>
      <c r="G95" s="23">
        <v>27</v>
      </c>
      <c r="H95" s="24" t="s">
        <v>383</v>
      </c>
      <c r="I95" s="25">
        <v>1</v>
      </c>
      <c r="J95" s="161" t="s">
        <v>583</v>
      </c>
      <c r="K95" s="112"/>
      <c r="L95" s="114">
        <f t="shared" si="20"/>
        <v>0</v>
      </c>
      <c r="M95" s="131"/>
      <c r="N95" s="119" t="str">
        <f t="shared" si="22"/>
        <v/>
      </c>
      <c r="O95" s="118">
        <f t="shared" si="21"/>
        <v>0</v>
      </c>
      <c r="P95" s="123"/>
      <c r="Q95" s="120">
        <f t="shared" si="23"/>
        <v>0</v>
      </c>
    </row>
    <row r="96" spans="1:17" s="10" customFormat="1" x14ac:dyDescent="0.2">
      <c r="A96" s="137"/>
      <c r="B96" s="109">
        <v>2</v>
      </c>
      <c r="C96" s="166" t="s">
        <v>42</v>
      </c>
      <c r="D96" s="20" t="s">
        <v>53</v>
      </c>
      <c r="E96" s="21" t="s">
        <v>144</v>
      </c>
      <c r="F96" s="22">
        <v>5</v>
      </c>
      <c r="G96" s="31">
        <v>1</v>
      </c>
      <c r="H96" s="34" t="s">
        <v>231</v>
      </c>
      <c r="I96" s="35">
        <v>0</v>
      </c>
      <c r="J96" s="25" t="s">
        <v>582</v>
      </c>
      <c r="K96" s="112"/>
      <c r="L96" s="114">
        <f t="shared" si="20"/>
        <v>0</v>
      </c>
      <c r="M96" s="131"/>
      <c r="N96" s="119" t="str">
        <f t="shared" si="22"/>
        <v/>
      </c>
      <c r="O96" s="118">
        <f t="shared" si="21"/>
        <v>0</v>
      </c>
      <c r="P96" s="124"/>
      <c r="Q96" s="120">
        <f t="shared" si="23"/>
        <v>0</v>
      </c>
    </row>
    <row r="97" spans="1:17" s="10" customFormat="1" x14ac:dyDescent="0.2">
      <c r="A97" s="137"/>
      <c r="B97" s="109">
        <v>2</v>
      </c>
      <c r="C97" s="166" t="s">
        <v>42</v>
      </c>
      <c r="D97" s="20" t="s">
        <v>53</v>
      </c>
      <c r="E97" s="21" t="s">
        <v>144</v>
      </c>
      <c r="F97" s="22">
        <v>5</v>
      </c>
      <c r="G97" s="23" t="s">
        <v>181</v>
      </c>
      <c r="H97" s="40" t="s">
        <v>201</v>
      </c>
      <c r="I97" s="41">
        <v>1</v>
      </c>
      <c r="J97" s="161" t="s">
        <v>583</v>
      </c>
      <c r="K97" s="112"/>
      <c r="L97" s="114">
        <f t="shared" si="20"/>
        <v>0</v>
      </c>
      <c r="M97" s="131"/>
      <c r="N97" s="119" t="str">
        <f t="shared" si="22"/>
        <v/>
      </c>
      <c r="O97" s="118">
        <f t="shared" si="21"/>
        <v>0</v>
      </c>
      <c r="P97" s="124"/>
      <c r="Q97" s="120">
        <f t="shared" si="23"/>
        <v>0</v>
      </c>
    </row>
    <row r="98" spans="1:17" s="10" customFormat="1" x14ac:dyDescent="0.2">
      <c r="A98" s="137"/>
      <c r="B98" s="109">
        <v>2</v>
      </c>
      <c r="C98" s="166" t="s">
        <v>42</v>
      </c>
      <c r="D98" s="20" t="s">
        <v>53</v>
      </c>
      <c r="E98" s="21" t="s">
        <v>144</v>
      </c>
      <c r="F98" s="22">
        <v>5</v>
      </c>
      <c r="G98" s="31">
        <v>3</v>
      </c>
      <c r="H98" s="40" t="s">
        <v>381</v>
      </c>
      <c r="I98" s="41">
        <v>1</v>
      </c>
      <c r="J98" s="161" t="s">
        <v>583</v>
      </c>
      <c r="K98" s="112"/>
      <c r="L98" s="114">
        <f t="shared" si="20"/>
        <v>0</v>
      </c>
      <c r="M98" s="131"/>
      <c r="N98" s="119" t="str">
        <f t="shared" si="22"/>
        <v/>
      </c>
      <c r="O98" s="118">
        <f t="shared" si="21"/>
        <v>0</v>
      </c>
      <c r="P98" s="124"/>
      <c r="Q98" s="120">
        <f t="shared" si="23"/>
        <v>0</v>
      </c>
    </row>
    <row r="99" spans="1:17" s="10" customFormat="1" x14ac:dyDescent="0.2">
      <c r="A99" s="137"/>
      <c r="B99" s="109">
        <v>2</v>
      </c>
      <c r="C99" s="166" t="s">
        <v>42</v>
      </c>
      <c r="D99" s="20" t="s">
        <v>53</v>
      </c>
      <c r="E99" s="21" t="s">
        <v>144</v>
      </c>
      <c r="F99" s="22">
        <v>5</v>
      </c>
      <c r="G99" s="31" t="s">
        <v>183</v>
      </c>
      <c r="H99" s="164" t="s">
        <v>629</v>
      </c>
      <c r="I99" s="41">
        <v>1</v>
      </c>
      <c r="J99" s="161" t="s">
        <v>583</v>
      </c>
      <c r="K99" s="112"/>
      <c r="L99" s="114">
        <f t="shared" si="20"/>
        <v>0</v>
      </c>
      <c r="M99" s="131"/>
      <c r="N99" s="119" t="str">
        <f t="shared" si="22"/>
        <v/>
      </c>
      <c r="O99" s="118">
        <f t="shared" si="21"/>
        <v>0</v>
      </c>
      <c r="P99" s="124"/>
      <c r="Q99" s="120">
        <f t="shared" si="23"/>
        <v>0</v>
      </c>
    </row>
    <row r="100" spans="1:17" s="10" customFormat="1" x14ac:dyDescent="0.2">
      <c r="A100" s="137"/>
      <c r="B100" s="109">
        <v>2</v>
      </c>
      <c r="C100" s="166" t="s">
        <v>42</v>
      </c>
      <c r="D100" s="20" t="s">
        <v>53</v>
      </c>
      <c r="E100" s="21" t="s">
        <v>144</v>
      </c>
      <c r="F100" s="22">
        <v>5</v>
      </c>
      <c r="G100" s="23">
        <v>5</v>
      </c>
      <c r="H100" s="40" t="s">
        <v>384</v>
      </c>
      <c r="I100" s="41">
        <v>2</v>
      </c>
      <c r="J100" s="25" t="s">
        <v>583</v>
      </c>
      <c r="K100" s="112"/>
      <c r="L100" s="114">
        <f t="shared" si="20"/>
        <v>0</v>
      </c>
      <c r="M100" s="131"/>
      <c r="N100" s="119" t="str">
        <f t="shared" si="22"/>
        <v/>
      </c>
      <c r="O100" s="118">
        <f t="shared" si="21"/>
        <v>0</v>
      </c>
      <c r="P100" s="124"/>
      <c r="Q100" s="120">
        <f t="shared" si="23"/>
        <v>0</v>
      </c>
    </row>
    <row r="101" spans="1:17" x14ac:dyDescent="0.2">
      <c r="A101" s="135"/>
      <c r="B101" s="109">
        <v>2</v>
      </c>
      <c r="C101" s="166" t="s">
        <v>42</v>
      </c>
      <c r="D101" s="20" t="s">
        <v>53</v>
      </c>
      <c r="E101" s="21" t="s">
        <v>144</v>
      </c>
      <c r="F101" s="22">
        <v>5</v>
      </c>
      <c r="G101" s="23">
        <v>6</v>
      </c>
      <c r="H101" s="40" t="s">
        <v>385</v>
      </c>
      <c r="I101" s="41">
        <v>1</v>
      </c>
      <c r="J101" s="161" t="s">
        <v>583</v>
      </c>
      <c r="K101" s="112"/>
      <c r="L101" s="114">
        <f t="shared" si="20"/>
        <v>0</v>
      </c>
      <c r="M101" s="131"/>
      <c r="N101" s="119" t="str">
        <f t="shared" si="22"/>
        <v/>
      </c>
      <c r="O101" s="118">
        <f t="shared" si="21"/>
        <v>0</v>
      </c>
      <c r="P101" s="123"/>
      <c r="Q101" s="120">
        <f t="shared" si="23"/>
        <v>0</v>
      </c>
    </row>
    <row r="102" spans="1:17" ht="28.5" x14ac:dyDescent="0.2">
      <c r="A102" s="135"/>
      <c r="B102" s="109">
        <v>2</v>
      </c>
      <c r="C102" s="166" t="s">
        <v>42</v>
      </c>
      <c r="D102" s="20" t="s">
        <v>53</v>
      </c>
      <c r="E102" s="21" t="s">
        <v>144</v>
      </c>
      <c r="F102" s="22">
        <v>5</v>
      </c>
      <c r="G102" s="23">
        <v>7</v>
      </c>
      <c r="H102" s="42" t="s">
        <v>630</v>
      </c>
      <c r="I102" s="37">
        <v>2</v>
      </c>
      <c r="J102" s="25" t="s">
        <v>583</v>
      </c>
      <c r="K102" s="112"/>
      <c r="L102" s="114">
        <f t="shared" si="20"/>
        <v>0</v>
      </c>
      <c r="M102" s="131"/>
      <c r="N102" s="119" t="str">
        <f t="shared" si="22"/>
        <v/>
      </c>
      <c r="O102" s="118">
        <f t="shared" si="21"/>
        <v>0</v>
      </c>
      <c r="P102" s="123"/>
      <c r="Q102" s="120">
        <f t="shared" si="23"/>
        <v>0</v>
      </c>
    </row>
    <row r="103" spans="1:17" x14ac:dyDescent="0.2">
      <c r="A103" s="135"/>
      <c r="B103" s="109">
        <v>2</v>
      </c>
      <c r="C103" s="166" t="s">
        <v>42</v>
      </c>
      <c r="D103" s="20" t="s">
        <v>53</v>
      </c>
      <c r="E103" s="21" t="s">
        <v>144</v>
      </c>
      <c r="F103" s="22">
        <v>5</v>
      </c>
      <c r="G103" s="23">
        <v>8</v>
      </c>
      <c r="H103" s="36" t="s">
        <v>386</v>
      </c>
      <c r="I103" s="37">
        <v>1</v>
      </c>
      <c r="J103" s="161" t="s">
        <v>583</v>
      </c>
      <c r="K103" s="112"/>
      <c r="L103" s="114">
        <f t="shared" si="20"/>
        <v>0</v>
      </c>
      <c r="M103" s="131"/>
      <c r="N103" s="119" t="str">
        <f t="shared" si="22"/>
        <v/>
      </c>
      <c r="O103" s="118">
        <f t="shared" si="21"/>
        <v>0</v>
      </c>
      <c r="P103" s="123"/>
      <c r="Q103" s="120">
        <f t="shared" si="23"/>
        <v>0</v>
      </c>
    </row>
    <row r="104" spans="1:17" x14ac:dyDescent="0.2">
      <c r="A104" s="135"/>
      <c r="B104" s="109">
        <v>2</v>
      </c>
      <c r="C104" s="166" t="s">
        <v>42</v>
      </c>
      <c r="D104" s="20" t="s">
        <v>53</v>
      </c>
      <c r="E104" s="21" t="s">
        <v>144</v>
      </c>
      <c r="F104" s="22">
        <v>5</v>
      </c>
      <c r="G104" s="23">
        <v>9</v>
      </c>
      <c r="H104" s="36" t="s">
        <v>387</v>
      </c>
      <c r="I104" s="37">
        <v>1</v>
      </c>
      <c r="J104" s="161" t="s">
        <v>583</v>
      </c>
      <c r="K104" s="112"/>
      <c r="L104" s="114">
        <f t="shared" si="20"/>
        <v>0</v>
      </c>
      <c r="M104" s="131"/>
      <c r="N104" s="119" t="str">
        <f t="shared" si="22"/>
        <v/>
      </c>
      <c r="O104" s="118">
        <f t="shared" si="21"/>
        <v>0</v>
      </c>
      <c r="P104" s="123"/>
      <c r="Q104" s="120">
        <f t="shared" si="23"/>
        <v>0</v>
      </c>
    </row>
    <row r="105" spans="1:17" s="10" customFormat="1" x14ac:dyDescent="0.2">
      <c r="A105" s="137"/>
      <c r="B105" s="109">
        <v>2</v>
      </c>
      <c r="C105" s="166" t="s">
        <v>42</v>
      </c>
      <c r="D105" s="20" t="s">
        <v>53</v>
      </c>
      <c r="E105" s="21" t="s">
        <v>144</v>
      </c>
      <c r="F105" s="22">
        <v>5</v>
      </c>
      <c r="G105" s="206" t="s">
        <v>189</v>
      </c>
      <c r="H105" s="40" t="s">
        <v>388</v>
      </c>
      <c r="I105" s="41">
        <v>1</v>
      </c>
      <c r="J105" s="161" t="s">
        <v>583</v>
      </c>
      <c r="K105" s="112"/>
      <c r="L105" s="114">
        <f t="shared" si="20"/>
        <v>0</v>
      </c>
      <c r="M105" s="131"/>
      <c r="N105" s="119" t="str">
        <f t="shared" si="22"/>
        <v/>
      </c>
      <c r="O105" s="118">
        <f t="shared" si="21"/>
        <v>0</v>
      </c>
      <c r="P105" s="124"/>
      <c r="Q105" s="120">
        <f t="shared" si="23"/>
        <v>0</v>
      </c>
    </row>
    <row r="106" spans="1:17" ht="15.75" customHeight="1" x14ac:dyDescent="0.2">
      <c r="A106" s="135"/>
      <c r="B106" s="109">
        <v>2</v>
      </c>
      <c r="C106" s="166" t="s">
        <v>42</v>
      </c>
      <c r="D106" s="20" t="s">
        <v>54</v>
      </c>
      <c r="E106" s="21" t="s">
        <v>145</v>
      </c>
      <c r="F106" s="22">
        <v>6</v>
      </c>
      <c r="G106" s="23" t="s">
        <v>202</v>
      </c>
      <c r="H106" s="24" t="s">
        <v>389</v>
      </c>
      <c r="I106" s="25">
        <v>1</v>
      </c>
      <c r="J106" s="161" t="s">
        <v>583</v>
      </c>
      <c r="K106" s="112"/>
      <c r="L106" s="114">
        <f t="shared" si="20"/>
        <v>0</v>
      </c>
      <c r="M106" s="131"/>
      <c r="N106" s="119" t="str">
        <f t="shared" si="22"/>
        <v/>
      </c>
      <c r="O106" s="118">
        <f t="shared" si="21"/>
        <v>0</v>
      </c>
      <c r="P106" s="123"/>
      <c r="Q106" s="120">
        <f t="shared" si="23"/>
        <v>0</v>
      </c>
    </row>
    <row r="107" spans="1:17" s="10" customFormat="1" ht="30" x14ac:dyDescent="0.2">
      <c r="A107" s="137"/>
      <c r="B107" s="109">
        <v>2</v>
      </c>
      <c r="C107" s="166" t="s">
        <v>42</v>
      </c>
      <c r="D107" s="20" t="s">
        <v>54</v>
      </c>
      <c r="E107" s="21" t="s">
        <v>145</v>
      </c>
      <c r="F107" s="22">
        <v>6</v>
      </c>
      <c r="G107" s="31">
        <v>2</v>
      </c>
      <c r="H107" s="153" t="s">
        <v>540</v>
      </c>
      <c r="I107" s="41">
        <v>1</v>
      </c>
      <c r="J107" s="161" t="s">
        <v>583</v>
      </c>
      <c r="K107" s="112"/>
      <c r="L107" s="114">
        <f t="shared" si="20"/>
        <v>0</v>
      </c>
      <c r="M107" s="131"/>
      <c r="N107" s="119" t="str">
        <f t="shared" si="22"/>
        <v/>
      </c>
      <c r="O107" s="118">
        <f t="shared" si="21"/>
        <v>0</v>
      </c>
      <c r="P107" s="124"/>
      <c r="Q107" s="120">
        <f t="shared" si="23"/>
        <v>0</v>
      </c>
    </row>
    <row r="108" spans="1:17" s="10" customFormat="1" ht="30" x14ac:dyDescent="0.2">
      <c r="A108" s="137"/>
      <c r="B108" s="109">
        <v>2</v>
      </c>
      <c r="C108" s="166" t="s">
        <v>42</v>
      </c>
      <c r="D108" s="20" t="s">
        <v>54</v>
      </c>
      <c r="E108" s="21" t="s">
        <v>145</v>
      </c>
      <c r="F108" s="22">
        <v>6</v>
      </c>
      <c r="G108" s="31" t="s">
        <v>182</v>
      </c>
      <c r="H108" s="40" t="s">
        <v>601</v>
      </c>
      <c r="I108" s="41">
        <v>1</v>
      </c>
      <c r="J108" s="161" t="s">
        <v>583</v>
      </c>
      <c r="K108" s="112"/>
      <c r="L108" s="114">
        <f t="shared" si="20"/>
        <v>0</v>
      </c>
      <c r="M108" s="131"/>
      <c r="N108" s="119" t="str">
        <f t="shared" si="22"/>
        <v/>
      </c>
      <c r="O108" s="118">
        <f t="shared" si="21"/>
        <v>0</v>
      </c>
      <c r="P108" s="124"/>
      <c r="Q108" s="120">
        <f t="shared" si="23"/>
        <v>0</v>
      </c>
    </row>
    <row r="109" spans="1:17" ht="30" x14ac:dyDescent="0.2">
      <c r="A109" s="135"/>
      <c r="B109" s="109">
        <v>2</v>
      </c>
      <c r="C109" s="166" t="s">
        <v>42</v>
      </c>
      <c r="D109" s="20" t="s">
        <v>54</v>
      </c>
      <c r="E109" s="21" t="s">
        <v>145</v>
      </c>
      <c r="F109" s="22">
        <v>6</v>
      </c>
      <c r="G109" s="23" t="s">
        <v>183</v>
      </c>
      <c r="H109" s="36" t="s">
        <v>390</v>
      </c>
      <c r="I109" s="37">
        <v>1</v>
      </c>
      <c r="J109" s="161" t="s">
        <v>583</v>
      </c>
      <c r="K109" s="112"/>
      <c r="L109" s="114">
        <f t="shared" si="20"/>
        <v>0</v>
      </c>
      <c r="M109" s="131"/>
      <c r="N109" s="119" t="str">
        <f t="shared" si="22"/>
        <v/>
      </c>
      <c r="O109" s="118">
        <f t="shared" si="21"/>
        <v>0</v>
      </c>
      <c r="P109" s="123"/>
      <c r="Q109" s="120">
        <f t="shared" si="23"/>
        <v>0</v>
      </c>
    </row>
    <row r="110" spans="1:17" ht="30" x14ac:dyDescent="0.2">
      <c r="A110" s="135"/>
      <c r="B110" s="109">
        <v>2</v>
      </c>
      <c r="C110" s="166" t="s">
        <v>42</v>
      </c>
      <c r="D110" s="20" t="s">
        <v>54</v>
      </c>
      <c r="E110" s="21" t="s">
        <v>145</v>
      </c>
      <c r="F110" s="22">
        <v>6</v>
      </c>
      <c r="G110" s="23">
        <v>5</v>
      </c>
      <c r="H110" s="36" t="s">
        <v>391</v>
      </c>
      <c r="I110" s="37">
        <v>1</v>
      </c>
      <c r="J110" s="161" t="s">
        <v>583</v>
      </c>
      <c r="K110" s="112"/>
      <c r="L110" s="114">
        <f t="shared" si="20"/>
        <v>0</v>
      </c>
      <c r="M110" s="131"/>
      <c r="N110" s="119" t="str">
        <f t="shared" si="22"/>
        <v/>
      </c>
      <c r="O110" s="118">
        <f t="shared" si="21"/>
        <v>0</v>
      </c>
      <c r="P110" s="123"/>
      <c r="Q110" s="120">
        <f t="shared" si="23"/>
        <v>0</v>
      </c>
    </row>
    <row r="111" spans="1:17" ht="15" customHeight="1" x14ac:dyDescent="0.2">
      <c r="A111" s="135"/>
      <c r="B111" s="109">
        <v>2</v>
      </c>
      <c r="C111" s="166" t="s">
        <v>42</v>
      </c>
      <c r="D111" s="20" t="s">
        <v>54</v>
      </c>
      <c r="E111" s="21" t="s">
        <v>145</v>
      </c>
      <c r="F111" s="22">
        <v>6</v>
      </c>
      <c r="G111" s="23">
        <v>6</v>
      </c>
      <c r="H111" s="36" t="s">
        <v>392</v>
      </c>
      <c r="I111" s="37">
        <v>1</v>
      </c>
      <c r="J111" s="161" t="s">
        <v>583</v>
      </c>
      <c r="K111" s="112"/>
      <c r="L111" s="114">
        <f t="shared" si="20"/>
        <v>0</v>
      </c>
      <c r="M111" s="131"/>
      <c r="N111" s="119" t="str">
        <f t="shared" si="22"/>
        <v/>
      </c>
      <c r="O111" s="118">
        <f t="shared" si="21"/>
        <v>0</v>
      </c>
      <c r="P111" s="123"/>
      <c r="Q111" s="120">
        <f t="shared" si="23"/>
        <v>0</v>
      </c>
    </row>
    <row r="112" spans="1:17" ht="15" customHeight="1" x14ac:dyDescent="0.2">
      <c r="A112" s="135"/>
      <c r="B112" s="109">
        <v>2</v>
      </c>
      <c r="C112" s="166" t="s">
        <v>42</v>
      </c>
      <c r="D112" s="20" t="s">
        <v>54</v>
      </c>
      <c r="E112" s="21" t="s">
        <v>145</v>
      </c>
      <c r="F112" s="22">
        <v>6</v>
      </c>
      <c r="G112" s="23">
        <v>7</v>
      </c>
      <c r="H112" s="48" t="s">
        <v>679</v>
      </c>
      <c r="I112" s="37">
        <v>1</v>
      </c>
      <c r="J112" s="161" t="s">
        <v>583</v>
      </c>
      <c r="K112" s="112"/>
      <c r="L112" s="114">
        <f t="shared" si="20"/>
        <v>0</v>
      </c>
      <c r="M112" s="131"/>
      <c r="N112" s="119" t="str">
        <f t="shared" ref="N112" si="26">IF(K112="","",K112)</f>
        <v/>
      </c>
      <c r="O112" s="118">
        <f t="shared" si="21"/>
        <v>0</v>
      </c>
      <c r="P112" s="123"/>
      <c r="Q112" s="120">
        <f t="shared" ref="Q112" si="27">IFERROR(O112-L112,0)</f>
        <v>0</v>
      </c>
    </row>
    <row r="113" spans="1:17" x14ac:dyDescent="0.2">
      <c r="A113" s="135"/>
      <c r="B113" s="109">
        <v>2</v>
      </c>
      <c r="C113" s="166" t="s">
        <v>42</v>
      </c>
      <c r="D113" s="20" t="s">
        <v>55</v>
      </c>
      <c r="E113" s="21" t="s">
        <v>146</v>
      </c>
      <c r="F113" s="22" t="s">
        <v>186</v>
      </c>
      <c r="G113" s="31" t="s">
        <v>202</v>
      </c>
      <c r="H113" s="38" t="s">
        <v>204</v>
      </c>
      <c r="I113" s="39">
        <v>1</v>
      </c>
      <c r="J113" s="161" t="s">
        <v>583</v>
      </c>
      <c r="K113" s="112"/>
      <c r="L113" s="114">
        <f t="shared" si="20"/>
        <v>0</v>
      </c>
      <c r="M113" s="131"/>
      <c r="N113" s="119" t="str">
        <f t="shared" si="22"/>
        <v/>
      </c>
      <c r="O113" s="118">
        <f t="shared" si="21"/>
        <v>0</v>
      </c>
      <c r="P113" s="123"/>
      <c r="Q113" s="120">
        <f t="shared" si="23"/>
        <v>0</v>
      </c>
    </row>
    <row r="114" spans="1:17" s="2" customFormat="1" ht="15.75" customHeight="1" x14ac:dyDescent="0.25">
      <c r="A114" s="138"/>
      <c r="B114" s="109">
        <v>2</v>
      </c>
      <c r="C114" s="166" t="s">
        <v>42</v>
      </c>
      <c r="D114" s="20" t="s">
        <v>55</v>
      </c>
      <c r="E114" s="21" t="s">
        <v>146</v>
      </c>
      <c r="F114" s="22" t="s">
        <v>186</v>
      </c>
      <c r="G114" s="31" t="s">
        <v>181</v>
      </c>
      <c r="H114" s="36" t="s">
        <v>395</v>
      </c>
      <c r="I114" s="37">
        <v>1</v>
      </c>
      <c r="J114" s="161" t="s">
        <v>583</v>
      </c>
      <c r="K114" s="112"/>
      <c r="L114" s="114">
        <f t="shared" si="20"/>
        <v>0</v>
      </c>
      <c r="M114" s="131"/>
      <c r="N114" s="119" t="str">
        <f t="shared" si="22"/>
        <v/>
      </c>
      <c r="O114" s="118">
        <f t="shared" si="21"/>
        <v>0</v>
      </c>
      <c r="P114" s="125"/>
      <c r="Q114" s="120">
        <f t="shared" si="23"/>
        <v>0</v>
      </c>
    </row>
    <row r="115" spans="1:17" s="2" customFormat="1" x14ac:dyDescent="0.25">
      <c r="A115" s="138"/>
      <c r="B115" s="109">
        <v>2</v>
      </c>
      <c r="C115" s="166" t="s">
        <v>42</v>
      </c>
      <c r="D115" s="20" t="s">
        <v>55</v>
      </c>
      <c r="E115" s="21" t="s">
        <v>146</v>
      </c>
      <c r="F115" s="22" t="s">
        <v>186</v>
      </c>
      <c r="G115" s="31" t="s">
        <v>182</v>
      </c>
      <c r="H115" s="42" t="s">
        <v>396</v>
      </c>
      <c r="I115" s="37">
        <v>1</v>
      </c>
      <c r="J115" s="161" t="s">
        <v>583</v>
      </c>
      <c r="K115" s="112"/>
      <c r="L115" s="114">
        <f t="shared" si="20"/>
        <v>0</v>
      </c>
      <c r="M115" s="131"/>
      <c r="N115" s="119" t="str">
        <f t="shared" si="22"/>
        <v/>
      </c>
      <c r="O115" s="118">
        <f t="shared" si="21"/>
        <v>0</v>
      </c>
      <c r="P115" s="125"/>
      <c r="Q115" s="120">
        <f t="shared" si="23"/>
        <v>0</v>
      </c>
    </row>
    <row r="116" spans="1:17" s="2" customFormat="1" ht="327.75" x14ac:dyDescent="0.25">
      <c r="A116" s="138"/>
      <c r="B116" s="109">
        <v>2</v>
      </c>
      <c r="C116" s="166" t="s">
        <v>42</v>
      </c>
      <c r="D116" s="20" t="s">
        <v>55</v>
      </c>
      <c r="E116" s="21" t="s">
        <v>146</v>
      </c>
      <c r="F116" s="22" t="s">
        <v>186</v>
      </c>
      <c r="G116" s="31" t="s">
        <v>183</v>
      </c>
      <c r="H116" s="42" t="s">
        <v>631</v>
      </c>
      <c r="I116" s="37">
        <v>1</v>
      </c>
      <c r="J116" s="161" t="s">
        <v>583</v>
      </c>
      <c r="K116" s="112"/>
      <c r="L116" s="114">
        <f t="shared" si="20"/>
        <v>0</v>
      </c>
      <c r="M116" s="131"/>
      <c r="N116" s="119" t="str">
        <f t="shared" si="22"/>
        <v/>
      </c>
      <c r="O116" s="118">
        <f t="shared" si="21"/>
        <v>0</v>
      </c>
      <c r="P116" s="125"/>
      <c r="Q116" s="120">
        <f t="shared" si="23"/>
        <v>0</v>
      </c>
    </row>
    <row r="117" spans="1:17" s="10" customFormat="1" ht="28.5" x14ac:dyDescent="0.2">
      <c r="A117" s="137"/>
      <c r="B117" s="109">
        <v>2</v>
      </c>
      <c r="C117" s="166" t="s">
        <v>42</v>
      </c>
      <c r="D117" s="20" t="s">
        <v>55</v>
      </c>
      <c r="E117" s="21" t="s">
        <v>146</v>
      </c>
      <c r="F117" s="22" t="s">
        <v>186</v>
      </c>
      <c r="G117" s="31" t="s">
        <v>184</v>
      </c>
      <c r="H117" s="164" t="s">
        <v>632</v>
      </c>
      <c r="I117" s="35">
        <v>1</v>
      </c>
      <c r="J117" s="161" t="s">
        <v>583</v>
      </c>
      <c r="K117" s="112"/>
      <c r="L117" s="114">
        <f t="shared" si="20"/>
        <v>0</v>
      </c>
      <c r="M117" s="131"/>
      <c r="N117" s="119" t="str">
        <f t="shared" si="22"/>
        <v/>
      </c>
      <c r="O117" s="118">
        <f t="shared" si="21"/>
        <v>0</v>
      </c>
      <c r="P117" s="124"/>
      <c r="Q117" s="120">
        <f t="shared" si="23"/>
        <v>0</v>
      </c>
    </row>
    <row r="118" spans="1:17" x14ac:dyDescent="0.2">
      <c r="A118" s="135"/>
      <c r="B118" s="109">
        <v>2</v>
      </c>
      <c r="C118" s="166" t="s">
        <v>42</v>
      </c>
      <c r="D118" s="20" t="s">
        <v>55</v>
      </c>
      <c r="E118" s="21" t="s">
        <v>146</v>
      </c>
      <c r="F118" s="22" t="s">
        <v>186</v>
      </c>
      <c r="G118" s="31" t="s">
        <v>185</v>
      </c>
      <c r="H118" s="43" t="s">
        <v>508</v>
      </c>
      <c r="I118" s="44">
        <v>2</v>
      </c>
      <c r="J118" s="25" t="s">
        <v>583</v>
      </c>
      <c r="K118" s="112"/>
      <c r="L118" s="114">
        <f t="shared" si="20"/>
        <v>0</v>
      </c>
      <c r="M118" s="131"/>
      <c r="N118" s="119" t="str">
        <f t="shared" si="22"/>
        <v/>
      </c>
      <c r="O118" s="118">
        <f t="shared" si="21"/>
        <v>0</v>
      </c>
      <c r="P118" s="123"/>
      <c r="Q118" s="120">
        <f t="shared" si="23"/>
        <v>0</v>
      </c>
    </row>
    <row r="119" spans="1:17" x14ac:dyDescent="0.2">
      <c r="A119" s="135"/>
      <c r="B119" s="109">
        <v>2</v>
      </c>
      <c r="C119" s="166" t="s">
        <v>42</v>
      </c>
      <c r="D119" s="20" t="s">
        <v>55</v>
      </c>
      <c r="E119" s="21" t="s">
        <v>146</v>
      </c>
      <c r="F119" s="22" t="s">
        <v>186</v>
      </c>
      <c r="G119" s="31" t="s">
        <v>186</v>
      </c>
      <c r="H119" s="36" t="s">
        <v>14</v>
      </c>
      <c r="I119" s="37">
        <v>2</v>
      </c>
      <c r="J119" s="25" t="s">
        <v>583</v>
      </c>
      <c r="K119" s="112"/>
      <c r="L119" s="114">
        <f t="shared" si="20"/>
        <v>0</v>
      </c>
      <c r="M119" s="131"/>
      <c r="N119" s="119" t="str">
        <f t="shared" si="22"/>
        <v/>
      </c>
      <c r="O119" s="118">
        <f t="shared" si="21"/>
        <v>0</v>
      </c>
      <c r="P119" s="123"/>
      <c r="Q119" s="120">
        <f t="shared" si="23"/>
        <v>0</v>
      </c>
    </row>
    <row r="120" spans="1:17" x14ac:dyDescent="0.2">
      <c r="A120" s="135"/>
      <c r="B120" s="109">
        <v>2</v>
      </c>
      <c r="C120" s="166" t="s">
        <v>42</v>
      </c>
      <c r="D120" s="20" t="s">
        <v>55</v>
      </c>
      <c r="E120" s="21" t="s">
        <v>146</v>
      </c>
      <c r="F120" s="22" t="s">
        <v>186</v>
      </c>
      <c r="G120" s="31" t="s">
        <v>187</v>
      </c>
      <c r="H120" s="24" t="s">
        <v>239</v>
      </c>
      <c r="I120" s="25">
        <v>1</v>
      </c>
      <c r="J120" s="161" t="s">
        <v>583</v>
      </c>
      <c r="K120" s="112"/>
      <c r="L120" s="114">
        <f t="shared" si="20"/>
        <v>0</v>
      </c>
      <c r="M120" s="131"/>
      <c r="N120" s="119" t="str">
        <f t="shared" si="22"/>
        <v/>
      </c>
      <c r="O120" s="118">
        <f t="shared" si="21"/>
        <v>0</v>
      </c>
      <c r="P120" s="123"/>
      <c r="Q120" s="120">
        <f t="shared" si="23"/>
        <v>0</v>
      </c>
    </row>
    <row r="121" spans="1:17" ht="28.5" x14ac:dyDescent="0.2">
      <c r="A121" s="135"/>
      <c r="B121" s="109">
        <v>2</v>
      </c>
      <c r="C121" s="166" t="s">
        <v>42</v>
      </c>
      <c r="D121" s="20" t="s">
        <v>55</v>
      </c>
      <c r="E121" s="21" t="s">
        <v>146</v>
      </c>
      <c r="F121" s="22" t="s">
        <v>186</v>
      </c>
      <c r="G121" s="31" t="s">
        <v>188</v>
      </c>
      <c r="H121" s="38" t="s">
        <v>633</v>
      </c>
      <c r="I121" s="39">
        <v>1</v>
      </c>
      <c r="J121" s="161" t="s">
        <v>583</v>
      </c>
      <c r="K121" s="112"/>
      <c r="L121" s="114">
        <f t="shared" si="20"/>
        <v>0</v>
      </c>
      <c r="M121" s="131"/>
      <c r="N121" s="119" t="str">
        <f t="shared" si="22"/>
        <v/>
      </c>
      <c r="O121" s="118">
        <f t="shared" si="21"/>
        <v>0</v>
      </c>
      <c r="P121" s="123"/>
      <c r="Q121" s="120">
        <f t="shared" si="23"/>
        <v>0</v>
      </c>
    </row>
    <row r="122" spans="1:17" ht="28.5" customHeight="1" x14ac:dyDescent="0.2">
      <c r="A122" s="135"/>
      <c r="B122" s="109">
        <v>2</v>
      </c>
      <c r="C122" s="166" t="s">
        <v>42</v>
      </c>
      <c r="D122" s="20" t="s">
        <v>55</v>
      </c>
      <c r="E122" s="21" t="s">
        <v>146</v>
      </c>
      <c r="F122" s="22" t="s">
        <v>186</v>
      </c>
      <c r="G122" s="31" t="s">
        <v>189</v>
      </c>
      <c r="H122" s="24" t="s">
        <v>240</v>
      </c>
      <c r="I122" s="25">
        <v>2</v>
      </c>
      <c r="J122" s="25" t="s">
        <v>583</v>
      </c>
      <c r="K122" s="112"/>
      <c r="L122" s="114">
        <f t="shared" si="20"/>
        <v>0</v>
      </c>
      <c r="M122" s="131"/>
      <c r="N122" s="119" t="str">
        <f t="shared" si="22"/>
        <v/>
      </c>
      <c r="O122" s="118">
        <f t="shared" si="21"/>
        <v>0</v>
      </c>
      <c r="P122" s="123"/>
      <c r="Q122" s="120">
        <f t="shared" si="23"/>
        <v>0</v>
      </c>
    </row>
    <row r="123" spans="1:17" ht="42.75" x14ac:dyDescent="0.2">
      <c r="A123" s="135"/>
      <c r="B123" s="109">
        <v>2</v>
      </c>
      <c r="C123" s="166" t="s">
        <v>42</v>
      </c>
      <c r="D123" s="20" t="s">
        <v>55</v>
      </c>
      <c r="E123" s="21" t="s">
        <v>146</v>
      </c>
      <c r="F123" s="22" t="s">
        <v>186</v>
      </c>
      <c r="G123" s="31" t="s">
        <v>190</v>
      </c>
      <c r="H123" s="24" t="s">
        <v>634</v>
      </c>
      <c r="I123" s="25">
        <v>1</v>
      </c>
      <c r="J123" s="161" t="s">
        <v>583</v>
      </c>
      <c r="K123" s="112"/>
      <c r="L123" s="114">
        <f t="shared" si="20"/>
        <v>0</v>
      </c>
      <c r="M123" s="131"/>
      <c r="N123" s="119" t="str">
        <f t="shared" si="22"/>
        <v/>
      </c>
      <c r="O123" s="118">
        <f t="shared" si="21"/>
        <v>0</v>
      </c>
      <c r="P123" s="123"/>
      <c r="Q123" s="120">
        <f t="shared" si="23"/>
        <v>0</v>
      </c>
    </row>
    <row r="124" spans="1:17" s="2" customFormat="1" ht="28.5" x14ac:dyDescent="0.25">
      <c r="A124" s="138"/>
      <c r="B124" s="109">
        <v>2</v>
      </c>
      <c r="C124" s="166" t="s">
        <v>42</v>
      </c>
      <c r="D124" s="20" t="s">
        <v>55</v>
      </c>
      <c r="E124" s="21" t="s">
        <v>146</v>
      </c>
      <c r="F124" s="22" t="s">
        <v>186</v>
      </c>
      <c r="G124" s="31" t="s">
        <v>191</v>
      </c>
      <c r="H124" s="48" t="s">
        <v>635</v>
      </c>
      <c r="I124" s="37">
        <v>2</v>
      </c>
      <c r="J124" s="25" t="s">
        <v>583</v>
      </c>
      <c r="K124" s="112"/>
      <c r="L124" s="114">
        <f t="shared" si="20"/>
        <v>0</v>
      </c>
      <c r="M124" s="131"/>
      <c r="N124" s="119" t="str">
        <f t="shared" si="22"/>
        <v/>
      </c>
      <c r="O124" s="118">
        <f t="shared" si="21"/>
        <v>0</v>
      </c>
      <c r="P124" s="125"/>
      <c r="Q124" s="120">
        <f t="shared" si="23"/>
        <v>0</v>
      </c>
    </row>
    <row r="125" spans="1:17" s="2" customFormat="1" ht="28.5" x14ac:dyDescent="0.25">
      <c r="A125" s="138"/>
      <c r="B125" s="109">
        <v>2</v>
      </c>
      <c r="C125" s="166" t="s">
        <v>42</v>
      </c>
      <c r="D125" s="20" t="s">
        <v>55</v>
      </c>
      <c r="E125" s="21" t="s">
        <v>146</v>
      </c>
      <c r="F125" s="22" t="s">
        <v>186</v>
      </c>
      <c r="G125" s="158" t="s">
        <v>129</v>
      </c>
      <c r="H125" s="48" t="s">
        <v>548</v>
      </c>
      <c r="I125" s="37">
        <v>2</v>
      </c>
      <c r="J125" s="25" t="s">
        <v>583</v>
      </c>
      <c r="K125" s="112"/>
      <c r="L125" s="114">
        <f t="shared" si="20"/>
        <v>0</v>
      </c>
      <c r="M125" s="131"/>
      <c r="N125" s="119" t="str">
        <f t="shared" ref="N125" si="28">IF(K125="","",K125)</f>
        <v/>
      </c>
      <c r="O125" s="118">
        <f t="shared" si="21"/>
        <v>0</v>
      </c>
      <c r="P125" s="125"/>
      <c r="Q125" s="120">
        <f t="shared" ref="Q125" si="29">IFERROR(O125-L125,0)</f>
        <v>0</v>
      </c>
    </row>
    <row r="126" spans="1:17" x14ac:dyDescent="0.2">
      <c r="A126" s="135"/>
      <c r="B126" s="109">
        <v>2</v>
      </c>
      <c r="C126" s="166" t="s">
        <v>42</v>
      </c>
      <c r="D126" s="20" t="s">
        <v>55</v>
      </c>
      <c r="E126" s="21" t="s">
        <v>146</v>
      </c>
      <c r="F126" s="22" t="s">
        <v>186</v>
      </c>
      <c r="G126" s="31" t="s">
        <v>192</v>
      </c>
      <c r="H126" s="24" t="s">
        <v>242</v>
      </c>
      <c r="I126" s="25">
        <v>1</v>
      </c>
      <c r="J126" s="161" t="s">
        <v>583</v>
      </c>
      <c r="K126" s="112"/>
      <c r="L126" s="114">
        <f t="shared" si="20"/>
        <v>0</v>
      </c>
      <c r="M126" s="131"/>
      <c r="N126" s="119" t="str">
        <f t="shared" si="22"/>
        <v/>
      </c>
      <c r="O126" s="118">
        <f t="shared" si="21"/>
        <v>0</v>
      </c>
      <c r="P126" s="123"/>
      <c r="Q126" s="120">
        <f t="shared" si="23"/>
        <v>0</v>
      </c>
    </row>
    <row r="127" spans="1:17" s="10" customFormat="1" x14ac:dyDescent="0.2">
      <c r="A127" s="137"/>
      <c r="B127" s="109">
        <v>2</v>
      </c>
      <c r="C127" s="166" t="s">
        <v>42</v>
      </c>
      <c r="D127" s="20" t="s">
        <v>55</v>
      </c>
      <c r="E127" s="21" t="s">
        <v>146</v>
      </c>
      <c r="F127" s="22" t="s">
        <v>186</v>
      </c>
      <c r="G127" s="31" t="s">
        <v>193</v>
      </c>
      <c r="H127" s="34" t="s">
        <v>147</v>
      </c>
      <c r="I127" s="35">
        <v>1</v>
      </c>
      <c r="J127" s="161" t="s">
        <v>583</v>
      </c>
      <c r="K127" s="112"/>
      <c r="L127" s="114">
        <f t="shared" si="20"/>
        <v>0</v>
      </c>
      <c r="M127" s="131"/>
      <c r="N127" s="119" t="str">
        <f t="shared" si="22"/>
        <v/>
      </c>
      <c r="O127" s="118">
        <f t="shared" si="21"/>
        <v>0</v>
      </c>
      <c r="P127" s="124"/>
      <c r="Q127" s="120">
        <f t="shared" si="23"/>
        <v>0</v>
      </c>
    </row>
    <row r="128" spans="1:17" s="10" customFormat="1" x14ac:dyDescent="0.2">
      <c r="A128" s="137"/>
      <c r="B128" s="109">
        <v>2</v>
      </c>
      <c r="C128" s="166" t="s">
        <v>42</v>
      </c>
      <c r="D128" s="20" t="s">
        <v>55</v>
      </c>
      <c r="E128" s="21" t="s">
        <v>146</v>
      </c>
      <c r="F128" s="22" t="s">
        <v>186</v>
      </c>
      <c r="G128" s="31" t="s">
        <v>194</v>
      </c>
      <c r="H128" s="34" t="s">
        <v>57</v>
      </c>
      <c r="I128" s="35">
        <v>1</v>
      </c>
      <c r="J128" s="161" t="s">
        <v>583</v>
      </c>
      <c r="K128" s="112"/>
      <c r="L128" s="114">
        <f t="shared" si="20"/>
        <v>0</v>
      </c>
      <c r="M128" s="131"/>
      <c r="N128" s="119" t="str">
        <f t="shared" si="22"/>
        <v/>
      </c>
      <c r="O128" s="118">
        <f t="shared" si="21"/>
        <v>0</v>
      </c>
      <c r="P128" s="124"/>
      <c r="Q128" s="120">
        <f t="shared" si="23"/>
        <v>0</v>
      </c>
    </row>
    <row r="129" spans="1:17" ht="48.75" customHeight="1" x14ac:dyDescent="0.2">
      <c r="A129" s="135"/>
      <c r="B129" s="109">
        <v>2</v>
      </c>
      <c r="C129" s="166" t="s">
        <v>42</v>
      </c>
      <c r="D129" s="20" t="s">
        <v>55</v>
      </c>
      <c r="E129" s="21" t="s">
        <v>146</v>
      </c>
      <c r="F129" s="22" t="s">
        <v>186</v>
      </c>
      <c r="G129" s="31" t="s">
        <v>195</v>
      </c>
      <c r="H129" s="24" t="s">
        <v>514</v>
      </c>
      <c r="I129" s="25">
        <v>2</v>
      </c>
      <c r="J129" s="25" t="s">
        <v>583</v>
      </c>
      <c r="K129" s="112"/>
      <c r="L129" s="114">
        <f t="shared" si="20"/>
        <v>0</v>
      </c>
      <c r="M129" s="131"/>
      <c r="N129" s="119" t="str">
        <f t="shared" si="22"/>
        <v/>
      </c>
      <c r="O129" s="118">
        <f t="shared" si="21"/>
        <v>0</v>
      </c>
      <c r="P129" s="123"/>
      <c r="Q129" s="120">
        <f t="shared" si="23"/>
        <v>0</v>
      </c>
    </row>
    <row r="130" spans="1:17" x14ac:dyDescent="0.2">
      <c r="A130" s="135"/>
      <c r="B130" s="109">
        <v>2</v>
      </c>
      <c r="C130" s="166" t="s">
        <v>42</v>
      </c>
      <c r="D130" s="20" t="s">
        <v>55</v>
      </c>
      <c r="E130" s="21" t="s">
        <v>146</v>
      </c>
      <c r="F130" s="22" t="s">
        <v>186</v>
      </c>
      <c r="G130" s="31" t="s">
        <v>196</v>
      </c>
      <c r="H130" s="24" t="s">
        <v>241</v>
      </c>
      <c r="I130" s="25">
        <v>2</v>
      </c>
      <c r="J130" s="25" t="s">
        <v>583</v>
      </c>
      <c r="K130" s="112"/>
      <c r="L130" s="114">
        <f t="shared" si="20"/>
        <v>0</v>
      </c>
      <c r="M130" s="131"/>
      <c r="N130" s="119" t="str">
        <f t="shared" si="22"/>
        <v/>
      </c>
      <c r="O130" s="118">
        <f t="shared" si="21"/>
        <v>0</v>
      </c>
      <c r="P130" s="123"/>
      <c r="Q130" s="120">
        <f t="shared" si="23"/>
        <v>0</v>
      </c>
    </row>
    <row r="131" spans="1:17" x14ac:dyDescent="0.2">
      <c r="A131" s="135"/>
      <c r="B131" s="109">
        <v>2</v>
      </c>
      <c r="C131" s="166" t="s">
        <v>42</v>
      </c>
      <c r="D131" s="20" t="s">
        <v>55</v>
      </c>
      <c r="E131" s="21" t="s">
        <v>146</v>
      </c>
      <c r="F131" s="22" t="s">
        <v>186</v>
      </c>
      <c r="G131" s="31" t="s">
        <v>197</v>
      </c>
      <c r="H131" s="36" t="s">
        <v>221</v>
      </c>
      <c r="I131" s="37">
        <v>2</v>
      </c>
      <c r="J131" s="25" t="s">
        <v>583</v>
      </c>
      <c r="K131" s="112"/>
      <c r="L131" s="114">
        <f t="shared" si="20"/>
        <v>0</v>
      </c>
      <c r="M131" s="131"/>
      <c r="N131" s="119" t="str">
        <f t="shared" si="22"/>
        <v/>
      </c>
      <c r="O131" s="118">
        <f t="shared" si="21"/>
        <v>0</v>
      </c>
      <c r="P131" s="123"/>
      <c r="Q131" s="120">
        <f t="shared" si="23"/>
        <v>0</v>
      </c>
    </row>
    <row r="132" spans="1:17" x14ac:dyDescent="0.2">
      <c r="A132" s="135"/>
      <c r="B132" s="109">
        <v>2</v>
      </c>
      <c r="C132" s="166" t="s">
        <v>42</v>
      </c>
      <c r="D132" s="20" t="s">
        <v>55</v>
      </c>
      <c r="E132" s="21" t="s">
        <v>146</v>
      </c>
      <c r="F132" s="22" t="s">
        <v>186</v>
      </c>
      <c r="G132" s="31" t="s">
        <v>206</v>
      </c>
      <c r="H132" s="36" t="s">
        <v>23</v>
      </c>
      <c r="I132" s="37">
        <v>2</v>
      </c>
      <c r="J132" s="25" t="s">
        <v>583</v>
      </c>
      <c r="K132" s="112"/>
      <c r="L132" s="114">
        <f t="shared" si="20"/>
        <v>0</v>
      </c>
      <c r="M132" s="131"/>
      <c r="N132" s="119" t="str">
        <f t="shared" si="22"/>
        <v/>
      </c>
      <c r="O132" s="118">
        <f t="shared" si="21"/>
        <v>0</v>
      </c>
      <c r="P132" s="123"/>
      <c r="Q132" s="120">
        <f t="shared" si="23"/>
        <v>0</v>
      </c>
    </row>
    <row r="133" spans="1:17" s="10" customFormat="1" x14ac:dyDescent="0.2">
      <c r="A133" s="137"/>
      <c r="B133" s="109">
        <v>2</v>
      </c>
      <c r="C133" s="166" t="s">
        <v>42</v>
      </c>
      <c r="D133" s="20" t="s">
        <v>55</v>
      </c>
      <c r="E133" s="21" t="s">
        <v>146</v>
      </c>
      <c r="F133" s="22" t="s">
        <v>186</v>
      </c>
      <c r="G133" s="31" t="s">
        <v>207</v>
      </c>
      <c r="H133" s="36" t="s">
        <v>636</v>
      </c>
      <c r="I133" s="37">
        <v>2</v>
      </c>
      <c r="J133" s="25" t="s">
        <v>583</v>
      </c>
      <c r="K133" s="112"/>
      <c r="L133" s="114">
        <f t="shared" si="20"/>
        <v>0</v>
      </c>
      <c r="M133" s="131"/>
      <c r="N133" s="119" t="str">
        <f t="shared" si="22"/>
        <v/>
      </c>
      <c r="O133" s="118">
        <f t="shared" si="21"/>
        <v>0</v>
      </c>
      <c r="P133" s="124"/>
      <c r="Q133" s="120">
        <f t="shared" si="23"/>
        <v>0</v>
      </c>
    </row>
    <row r="134" spans="1:17" x14ac:dyDescent="0.2">
      <c r="A134" s="135"/>
      <c r="B134" s="109">
        <v>2</v>
      </c>
      <c r="C134" s="166" t="s">
        <v>42</v>
      </c>
      <c r="D134" s="20" t="s">
        <v>55</v>
      </c>
      <c r="E134" s="21" t="s">
        <v>146</v>
      </c>
      <c r="F134" s="22" t="s">
        <v>186</v>
      </c>
      <c r="G134" s="31" t="s">
        <v>208</v>
      </c>
      <c r="H134" s="36" t="s">
        <v>18</v>
      </c>
      <c r="I134" s="37">
        <v>2</v>
      </c>
      <c r="J134" s="25" t="s">
        <v>583</v>
      </c>
      <c r="K134" s="112"/>
      <c r="L134" s="114">
        <f t="shared" si="20"/>
        <v>0</v>
      </c>
      <c r="M134" s="131"/>
      <c r="N134" s="119" t="str">
        <f t="shared" si="22"/>
        <v/>
      </c>
      <c r="O134" s="118">
        <f t="shared" si="21"/>
        <v>0</v>
      </c>
      <c r="P134" s="123"/>
      <c r="Q134" s="120">
        <f t="shared" si="23"/>
        <v>0</v>
      </c>
    </row>
    <row r="135" spans="1:17" x14ac:dyDescent="0.2">
      <c r="A135" s="135"/>
      <c r="B135" s="109">
        <v>2</v>
      </c>
      <c r="C135" s="166" t="s">
        <v>42</v>
      </c>
      <c r="D135" s="20" t="s">
        <v>55</v>
      </c>
      <c r="E135" s="21" t="s">
        <v>146</v>
      </c>
      <c r="F135" s="22" t="s">
        <v>186</v>
      </c>
      <c r="G135" s="31" t="s">
        <v>209</v>
      </c>
      <c r="H135" s="36" t="s">
        <v>16</v>
      </c>
      <c r="I135" s="37">
        <v>2</v>
      </c>
      <c r="J135" s="25" t="s">
        <v>583</v>
      </c>
      <c r="K135" s="112"/>
      <c r="L135" s="114">
        <f t="shared" si="20"/>
        <v>0</v>
      </c>
      <c r="M135" s="131"/>
      <c r="N135" s="119" t="str">
        <f t="shared" si="22"/>
        <v/>
      </c>
      <c r="O135" s="118">
        <f t="shared" si="21"/>
        <v>0</v>
      </c>
      <c r="P135" s="123"/>
      <c r="Q135" s="120">
        <f t="shared" si="23"/>
        <v>0</v>
      </c>
    </row>
    <row r="136" spans="1:17" ht="15" customHeight="1" x14ac:dyDescent="0.2">
      <c r="A136" s="135"/>
      <c r="B136" s="109">
        <v>2</v>
      </c>
      <c r="C136" s="166" t="s">
        <v>42</v>
      </c>
      <c r="D136" s="20" t="s">
        <v>55</v>
      </c>
      <c r="E136" s="21" t="s">
        <v>146</v>
      </c>
      <c r="F136" s="22" t="s">
        <v>186</v>
      </c>
      <c r="G136" s="31" t="s">
        <v>210</v>
      </c>
      <c r="H136" s="24" t="s">
        <v>243</v>
      </c>
      <c r="I136" s="25">
        <v>2</v>
      </c>
      <c r="J136" s="25" t="s">
        <v>583</v>
      </c>
      <c r="K136" s="112"/>
      <c r="L136" s="114">
        <f t="shared" si="20"/>
        <v>0</v>
      </c>
      <c r="M136" s="131"/>
      <c r="N136" s="119" t="str">
        <f t="shared" si="22"/>
        <v/>
      </c>
      <c r="O136" s="118">
        <f t="shared" si="21"/>
        <v>0</v>
      </c>
      <c r="P136" s="123"/>
      <c r="Q136" s="120">
        <f t="shared" si="23"/>
        <v>0</v>
      </c>
    </row>
    <row r="137" spans="1:17" x14ac:dyDescent="0.2">
      <c r="A137" s="135"/>
      <c r="B137" s="109">
        <v>2</v>
      </c>
      <c r="C137" s="166" t="s">
        <v>42</v>
      </c>
      <c r="D137" s="20" t="s">
        <v>55</v>
      </c>
      <c r="E137" s="21" t="s">
        <v>146</v>
      </c>
      <c r="F137" s="22" t="s">
        <v>186</v>
      </c>
      <c r="G137" s="31" t="s">
        <v>211</v>
      </c>
      <c r="H137" s="36" t="s">
        <v>637</v>
      </c>
      <c r="I137" s="37">
        <v>2</v>
      </c>
      <c r="J137" s="25" t="s">
        <v>583</v>
      </c>
      <c r="K137" s="112"/>
      <c r="L137" s="114">
        <f t="shared" si="20"/>
        <v>0</v>
      </c>
      <c r="M137" s="131"/>
      <c r="N137" s="119" t="str">
        <f t="shared" si="22"/>
        <v/>
      </c>
      <c r="O137" s="118">
        <f t="shared" si="21"/>
        <v>0</v>
      </c>
      <c r="P137" s="123"/>
      <c r="Q137" s="120">
        <f t="shared" si="23"/>
        <v>0</v>
      </c>
    </row>
    <row r="138" spans="1:17" x14ac:dyDescent="0.2">
      <c r="A138" s="135"/>
      <c r="B138" s="109">
        <v>2</v>
      </c>
      <c r="C138" s="166" t="s">
        <v>42</v>
      </c>
      <c r="D138" s="20" t="s">
        <v>55</v>
      </c>
      <c r="E138" s="21" t="s">
        <v>146</v>
      </c>
      <c r="F138" s="22" t="s">
        <v>186</v>
      </c>
      <c r="G138" s="31" t="s">
        <v>212</v>
      </c>
      <c r="H138" s="36" t="s">
        <v>256</v>
      </c>
      <c r="I138" s="37">
        <v>1</v>
      </c>
      <c r="J138" s="161" t="s">
        <v>583</v>
      </c>
      <c r="K138" s="112"/>
      <c r="L138" s="114">
        <f t="shared" si="20"/>
        <v>0</v>
      </c>
      <c r="M138" s="131"/>
      <c r="N138" s="119" t="str">
        <f t="shared" si="22"/>
        <v/>
      </c>
      <c r="O138" s="118">
        <f t="shared" si="21"/>
        <v>0</v>
      </c>
      <c r="P138" s="123"/>
      <c r="Q138" s="120">
        <f t="shared" si="23"/>
        <v>0</v>
      </c>
    </row>
    <row r="139" spans="1:17" x14ac:dyDescent="0.2">
      <c r="A139" s="135"/>
      <c r="B139" s="109">
        <v>2</v>
      </c>
      <c r="C139" s="166" t="s">
        <v>42</v>
      </c>
      <c r="D139" s="20" t="s">
        <v>55</v>
      </c>
      <c r="E139" s="21" t="s">
        <v>146</v>
      </c>
      <c r="F139" s="22" t="s">
        <v>186</v>
      </c>
      <c r="G139" s="31" t="s">
        <v>213</v>
      </c>
      <c r="H139" s="36" t="s">
        <v>244</v>
      </c>
      <c r="I139" s="37">
        <v>2</v>
      </c>
      <c r="J139" s="25" t="s">
        <v>583</v>
      </c>
      <c r="K139" s="112"/>
      <c r="L139" s="114">
        <f t="shared" si="20"/>
        <v>0</v>
      </c>
      <c r="M139" s="131"/>
      <c r="N139" s="119" t="str">
        <f t="shared" si="22"/>
        <v/>
      </c>
      <c r="O139" s="118">
        <f t="shared" si="21"/>
        <v>0</v>
      </c>
      <c r="P139" s="123"/>
      <c r="Q139" s="120">
        <f t="shared" si="23"/>
        <v>0</v>
      </c>
    </row>
    <row r="140" spans="1:17" x14ac:dyDescent="0.2">
      <c r="A140" s="135"/>
      <c r="B140" s="109">
        <v>2</v>
      </c>
      <c r="C140" s="166" t="s">
        <v>42</v>
      </c>
      <c r="D140" s="20" t="s">
        <v>55</v>
      </c>
      <c r="E140" s="21" t="s">
        <v>146</v>
      </c>
      <c r="F140" s="22" t="s">
        <v>186</v>
      </c>
      <c r="G140" s="31" t="s">
        <v>214</v>
      </c>
      <c r="H140" s="36" t="s">
        <v>268</v>
      </c>
      <c r="I140" s="37">
        <v>1</v>
      </c>
      <c r="J140" s="161" t="s">
        <v>583</v>
      </c>
      <c r="K140" s="112"/>
      <c r="L140" s="114">
        <f t="shared" si="20"/>
        <v>0</v>
      </c>
      <c r="M140" s="131"/>
      <c r="N140" s="119" t="str">
        <f t="shared" si="22"/>
        <v/>
      </c>
      <c r="O140" s="118">
        <f t="shared" si="21"/>
        <v>0</v>
      </c>
      <c r="P140" s="123"/>
      <c r="Q140" s="120">
        <f t="shared" si="23"/>
        <v>0</v>
      </c>
    </row>
    <row r="141" spans="1:17" x14ac:dyDescent="0.2">
      <c r="A141" s="135"/>
      <c r="B141" s="109">
        <v>2</v>
      </c>
      <c r="C141" s="166" t="s">
        <v>42</v>
      </c>
      <c r="D141" s="20" t="s">
        <v>55</v>
      </c>
      <c r="E141" s="21" t="s">
        <v>146</v>
      </c>
      <c r="F141" s="22" t="s">
        <v>186</v>
      </c>
      <c r="G141" s="31" t="s">
        <v>215</v>
      </c>
      <c r="H141" s="36" t="s">
        <v>245</v>
      </c>
      <c r="I141" s="37">
        <v>2</v>
      </c>
      <c r="J141" s="25" t="s">
        <v>583</v>
      </c>
      <c r="K141" s="112"/>
      <c r="L141" s="114">
        <f t="shared" si="20"/>
        <v>0</v>
      </c>
      <c r="M141" s="131"/>
      <c r="N141" s="119" t="str">
        <f t="shared" si="22"/>
        <v/>
      </c>
      <c r="O141" s="118">
        <f t="shared" si="21"/>
        <v>0</v>
      </c>
      <c r="P141" s="123"/>
      <c r="Q141" s="120">
        <f t="shared" si="23"/>
        <v>0</v>
      </c>
    </row>
    <row r="142" spans="1:17" x14ac:dyDescent="0.2">
      <c r="A142" s="135"/>
      <c r="B142" s="109">
        <v>2</v>
      </c>
      <c r="C142" s="166" t="s">
        <v>42</v>
      </c>
      <c r="D142" s="20" t="s">
        <v>55</v>
      </c>
      <c r="E142" s="21" t="s">
        <v>146</v>
      </c>
      <c r="F142" s="22" t="s">
        <v>186</v>
      </c>
      <c r="G142" s="31" t="s">
        <v>216</v>
      </c>
      <c r="H142" s="36" t="s">
        <v>20</v>
      </c>
      <c r="I142" s="37">
        <v>2</v>
      </c>
      <c r="J142" s="25" t="s">
        <v>583</v>
      </c>
      <c r="K142" s="112"/>
      <c r="L142" s="114">
        <f t="shared" si="20"/>
        <v>0</v>
      </c>
      <c r="M142" s="131"/>
      <c r="N142" s="119" t="str">
        <f t="shared" si="22"/>
        <v/>
      </c>
      <c r="O142" s="118">
        <f t="shared" si="21"/>
        <v>0</v>
      </c>
      <c r="P142" s="123"/>
      <c r="Q142" s="120">
        <f t="shared" si="23"/>
        <v>0</v>
      </c>
    </row>
    <row r="143" spans="1:17" x14ac:dyDescent="0.2">
      <c r="A143" s="135"/>
      <c r="B143" s="109">
        <v>2</v>
      </c>
      <c r="C143" s="166" t="s">
        <v>42</v>
      </c>
      <c r="D143" s="20" t="s">
        <v>55</v>
      </c>
      <c r="E143" s="21" t="s">
        <v>146</v>
      </c>
      <c r="F143" s="22" t="s">
        <v>186</v>
      </c>
      <c r="G143" s="31" t="s">
        <v>217</v>
      </c>
      <c r="H143" s="36" t="s">
        <v>21</v>
      </c>
      <c r="I143" s="37">
        <v>2</v>
      </c>
      <c r="J143" s="25" t="s">
        <v>583</v>
      </c>
      <c r="K143" s="112"/>
      <c r="L143" s="114">
        <f t="shared" si="20"/>
        <v>0</v>
      </c>
      <c r="M143" s="131"/>
      <c r="N143" s="119" t="str">
        <f t="shared" si="22"/>
        <v/>
      </c>
      <c r="O143" s="118">
        <f t="shared" si="21"/>
        <v>0</v>
      </c>
      <c r="P143" s="123"/>
      <c r="Q143" s="120">
        <f t="shared" si="23"/>
        <v>0</v>
      </c>
    </row>
    <row r="144" spans="1:17" x14ac:dyDescent="0.2">
      <c r="A144" s="135"/>
      <c r="B144" s="109">
        <v>2</v>
      </c>
      <c r="C144" s="166" t="s">
        <v>42</v>
      </c>
      <c r="D144" s="20" t="s">
        <v>55</v>
      </c>
      <c r="E144" s="21" t="s">
        <v>146</v>
      </c>
      <c r="F144" s="22" t="s">
        <v>186</v>
      </c>
      <c r="G144" s="31" t="s">
        <v>218</v>
      </c>
      <c r="H144" s="36" t="s">
        <v>19</v>
      </c>
      <c r="I144" s="37">
        <v>2</v>
      </c>
      <c r="J144" s="25" t="s">
        <v>583</v>
      </c>
      <c r="K144" s="112"/>
      <c r="L144" s="114">
        <f t="shared" ref="L144:L210" si="30">IF($K144="",0,IFERROR(VLOOKUP($K144,טבלת_יישום,2,0),0))</f>
        <v>0</v>
      </c>
      <c r="M144" s="131"/>
      <c r="N144" s="119" t="str">
        <f t="shared" si="22"/>
        <v/>
      </c>
      <c r="O144" s="118">
        <f t="shared" ref="O144:O210" si="31">IF($N144="",0,IFERROR(VLOOKUP($N144,טבלת_יישום,2,0),0))</f>
        <v>0</v>
      </c>
      <c r="P144" s="123"/>
      <c r="Q144" s="120">
        <f t="shared" si="23"/>
        <v>0</v>
      </c>
    </row>
    <row r="145" spans="1:17" x14ac:dyDescent="0.2">
      <c r="A145" s="135"/>
      <c r="B145" s="109">
        <v>2</v>
      </c>
      <c r="C145" s="166" t="s">
        <v>42</v>
      </c>
      <c r="D145" s="20" t="s">
        <v>55</v>
      </c>
      <c r="E145" s="21" t="s">
        <v>146</v>
      </c>
      <c r="F145" s="22" t="s">
        <v>186</v>
      </c>
      <c r="G145" s="31" t="s">
        <v>219</v>
      </c>
      <c r="H145" s="36" t="s">
        <v>246</v>
      </c>
      <c r="I145" s="37">
        <v>1</v>
      </c>
      <c r="J145" s="161" t="s">
        <v>583</v>
      </c>
      <c r="K145" s="112"/>
      <c r="L145" s="114">
        <f t="shared" si="30"/>
        <v>0</v>
      </c>
      <c r="M145" s="131"/>
      <c r="N145" s="119" t="str">
        <f t="shared" ref="N145:N211" si="32">IF(K145="","",K145)</f>
        <v/>
      </c>
      <c r="O145" s="118">
        <f t="shared" si="31"/>
        <v>0</v>
      </c>
      <c r="P145" s="123"/>
      <c r="Q145" s="120">
        <f t="shared" ref="Q145:Q211" si="33">IFERROR(O145-L145,0)</f>
        <v>0</v>
      </c>
    </row>
    <row r="146" spans="1:17" x14ac:dyDescent="0.2">
      <c r="A146" s="135"/>
      <c r="B146" s="109">
        <v>2</v>
      </c>
      <c r="C146" s="166" t="s">
        <v>42</v>
      </c>
      <c r="D146" s="20" t="s">
        <v>55</v>
      </c>
      <c r="E146" s="21" t="s">
        <v>146</v>
      </c>
      <c r="F146" s="22" t="s">
        <v>186</v>
      </c>
      <c r="G146" s="31" t="s">
        <v>220</v>
      </c>
      <c r="H146" s="36" t="s">
        <v>247</v>
      </c>
      <c r="I146" s="37">
        <v>2</v>
      </c>
      <c r="J146" s="25" t="s">
        <v>583</v>
      </c>
      <c r="K146" s="112"/>
      <c r="L146" s="114">
        <f t="shared" si="30"/>
        <v>0</v>
      </c>
      <c r="M146" s="131"/>
      <c r="N146" s="119" t="str">
        <f t="shared" si="32"/>
        <v/>
      </c>
      <c r="O146" s="118">
        <f t="shared" si="31"/>
        <v>0</v>
      </c>
      <c r="P146" s="123"/>
      <c r="Q146" s="120">
        <f t="shared" si="33"/>
        <v>0</v>
      </c>
    </row>
    <row r="147" spans="1:17" ht="30" customHeight="1" x14ac:dyDescent="0.2">
      <c r="A147" s="135"/>
      <c r="B147" s="109">
        <v>2</v>
      </c>
      <c r="C147" s="166" t="s">
        <v>42</v>
      </c>
      <c r="D147" s="20" t="s">
        <v>55</v>
      </c>
      <c r="E147" s="21" t="s">
        <v>146</v>
      </c>
      <c r="F147" s="22" t="s">
        <v>186</v>
      </c>
      <c r="G147" s="143" t="s">
        <v>490</v>
      </c>
      <c r="H147" s="42" t="s">
        <v>509</v>
      </c>
      <c r="I147" s="37">
        <v>1</v>
      </c>
      <c r="J147" s="161" t="s">
        <v>583</v>
      </c>
      <c r="K147" s="112"/>
      <c r="L147" s="114">
        <f t="shared" si="30"/>
        <v>0</v>
      </c>
      <c r="M147" s="131"/>
      <c r="N147" s="119" t="str">
        <f t="shared" ref="N147" si="34">IF(K147="","",K147)</f>
        <v/>
      </c>
      <c r="O147" s="118">
        <f t="shared" si="31"/>
        <v>0</v>
      </c>
      <c r="P147" s="123"/>
      <c r="Q147" s="120">
        <f t="shared" ref="Q147" si="35">IFERROR(O147-L147,0)</f>
        <v>0</v>
      </c>
    </row>
    <row r="148" spans="1:17" ht="30" customHeight="1" x14ac:dyDescent="0.2">
      <c r="A148" s="135"/>
      <c r="B148" s="109">
        <v>2</v>
      </c>
      <c r="C148" s="166" t="s">
        <v>42</v>
      </c>
      <c r="D148" s="20" t="s">
        <v>55</v>
      </c>
      <c r="E148" s="21" t="s">
        <v>146</v>
      </c>
      <c r="F148" s="22" t="s">
        <v>186</v>
      </c>
      <c r="G148" s="151" t="s">
        <v>510</v>
      </c>
      <c r="H148" s="42" t="s">
        <v>512</v>
      </c>
      <c r="I148" s="37">
        <v>1</v>
      </c>
      <c r="J148" s="161" t="s">
        <v>583</v>
      </c>
      <c r="K148" s="112"/>
      <c r="L148" s="114">
        <f t="shared" si="30"/>
        <v>0</v>
      </c>
      <c r="M148" s="131"/>
      <c r="N148" s="119" t="str">
        <f t="shared" ref="N148" si="36">IF(K148="","",K148)</f>
        <v/>
      </c>
      <c r="O148" s="118">
        <f t="shared" si="31"/>
        <v>0</v>
      </c>
      <c r="P148" s="123"/>
      <c r="Q148" s="120">
        <f t="shared" ref="Q148" si="37">IFERROR(O148-L148,0)</f>
        <v>0</v>
      </c>
    </row>
    <row r="149" spans="1:17" ht="30" customHeight="1" x14ac:dyDescent="0.2">
      <c r="A149" s="135"/>
      <c r="B149" s="109">
        <v>2</v>
      </c>
      <c r="C149" s="166" t="s">
        <v>42</v>
      </c>
      <c r="D149" s="20" t="s">
        <v>55</v>
      </c>
      <c r="E149" s="21" t="s">
        <v>146</v>
      </c>
      <c r="F149" s="22" t="s">
        <v>186</v>
      </c>
      <c r="G149" s="151" t="s">
        <v>511</v>
      </c>
      <c r="H149" s="42" t="s">
        <v>638</v>
      </c>
      <c r="I149" s="37">
        <v>1</v>
      </c>
      <c r="J149" s="161" t="s">
        <v>583</v>
      </c>
      <c r="K149" s="112"/>
      <c r="L149" s="114">
        <f t="shared" si="30"/>
        <v>0</v>
      </c>
      <c r="M149" s="131"/>
      <c r="N149" s="119" t="str">
        <f t="shared" ref="N149" si="38">IF(K149="","",K149)</f>
        <v/>
      </c>
      <c r="O149" s="118">
        <f t="shared" si="31"/>
        <v>0</v>
      </c>
      <c r="P149" s="123"/>
      <c r="Q149" s="120">
        <f t="shared" ref="Q149" si="39">IFERROR(O149-L149,0)</f>
        <v>0</v>
      </c>
    </row>
    <row r="150" spans="1:17" s="10" customFormat="1" x14ac:dyDescent="0.2">
      <c r="A150" s="137"/>
      <c r="B150" s="109">
        <v>2</v>
      </c>
      <c r="C150" s="166" t="s">
        <v>42</v>
      </c>
      <c r="D150" s="20" t="s">
        <v>56</v>
      </c>
      <c r="E150" s="21" t="s">
        <v>203</v>
      </c>
      <c r="F150" s="22" t="s">
        <v>187</v>
      </c>
      <c r="G150" s="31" t="s">
        <v>202</v>
      </c>
      <c r="H150" s="34" t="s">
        <v>255</v>
      </c>
      <c r="I150" s="35">
        <v>1</v>
      </c>
      <c r="J150" s="161" t="s">
        <v>583</v>
      </c>
      <c r="K150" s="112"/>
      <c r="L150" s="114">
        <f t="shared" si="30"/>
        <v>0</v>
      </c>
      <c r="M150" s="131"/>
      <c r="N150" s="119" t="str">
        <f t="shared" si="32"/>
        <v/>
      </c>
      <c r="O150" s="118">
        <f t="shared" si="31"/>
        <v>0</v>
      </c>
      <c r="P150" s="124"/>
      <c r="Q150" s="120">
        <f t="shared" si="33"/>
        <v>0</v>
      </c>
    </row>
    <row r="151" spans="1:17" s="10" customFormat="1" x14ac:dyDescent="0.2">
      <c r="A151" s="137"/>
      <c r="B151" s="109">
        <v>2</v>
      </c>
      <c r="C151" s="166" t="s">
        <v>42</v>
      </c>
      <c r="D151" s="20" t="s">
        <v>56</v>
      </c>
      <c r="E151" s="21" t="s">
        <v>203</v>
      </c>
      <c r="F151" s="22" t="s">
        <v>187</v>
      </c>
      <c r="G151" s="31" t="s">
        <v>181</v>
      </c>
      <c r="H151" s="36" t="s">
        <v>263</v>
      </c>
      <c r="I151" s="37">
        <v>1</v>
      </c>
      <c r="J151" s="161" t="s">
        <v>583</v>
      </c>
      <c r="K151" s="112"/>
      <c r="L151" s="114">
        <f t="shared" si="30"/>
        <v>0</v>
      </c>
      <c r="M151" s="131"/>
      <c r="N151" s="119" t="str">
        <f t="shared" si="32"/>
        <v/>
      </c>
      <c r="O151" s="118">
        <f t="shared" si="31"/>
        <v>0</v>
      </c>
      <c r="P151" s="124"/>
      <c r="Q151" s="120">
        <f t="shared" si="33"/>
        <v>0</v>
      </c>
    </row>
    <row r="152" spans="1:17" s="10" customFormat="1" ht="28.5" x14ac:dyDescent="0.2">
      <c r="A152" s="137"/>
      <c r="B152" s="109">
        <v>2</v>
      </c>
      <c r="C152" s="166" t="s">
        <v>42</v>
      </c>
      <c r="D152" s="20" t="s">
        <v>56</v>
      </c>
      <c r="E152" s="21" t="s">
        <v>203</v>
      </c>
      <c r="F152" s="22" t="s">
        <v>187</v>
      </c>
      <c r="G152" s="31" t="s">
        <v>182</v>
      </c>
      <c r="H152" s="42" t="s">
        <v>401</v>
      </c>
      <c r="I152" s="37">
        <v>2</v>
      </c>
      <c r="J152" s="25" t="s">
        <v>583</v>
      </c>
      <c r="K152" s="112"/>
      <c r="L152" s="114">
        <f t="shared" si="30"/>
        <v>0</v>
      </c>
      <c r="M152" s="131"/>
      <c r="N152" s="119" t="str">
        <f t="shared" si="32"/>
        <v/>
      </c>
      <c r="O152" s="118">
        <f t="shared" si="31"/>
        <v>0</v>
      </c>
      <c r="P152" s="124"/>
      <c r="Q152" s="120">
        <f t="shared" si="33"/>
        <v>0</v>
      </c>
    </row>
    <row r="153" spans="1:17" s="10" customFormat="1" x14ac:dyDescent="0.2">
      <c r="A153" s="137"/>
      <c r="B153" s="109">
        <v>2</v>
      </c>
      <c r="C153" s="166" t="s">
        <v>42</v>
      </c>
      <c r="D153" s="20" t="s">
        <v>56</v>
      </c>
      <c r="E153" s="21" t="s">
        <v>203</v>
      </c>
      <c r="F153" s="22" t="s">
        <v>187</v>
      </c>
      <c r="G153" s="31" t="s">
        <v>183</v>
      </c>
      <c r="H153" s="34" t="s">
        <v>602</v>
      </c>
      <c r="I153" s="35">
        <v>1</v>
      </c>
      <c r="J153" s="161" t="s">
        <v>583</v>
      </c>
      <c r="K153" s="112"/>
      <c r="L153" s="114">
        <f t="shared" si="30"/>
        <v>0</v>
      </c>
      <c r="M153" s="131"/>
      <c r="N153" s="119" t="str">
        <f t="shared" si="32"/>
        <v/>
      </c>
      <c r="O153" s="118">
        <f t="shared" si="31"/>
        <v>0</v>
      </c>
      <c r="P153" s="124"/>
      <c r="Q153" s="120">
        <f t="shared" si="33"/>
        <v>0</v>
      </c>
    </row>
    <row r="154" spans="1:17" s="10" customFormat="1" x14ac:dyDescent="0.2">
      <c r="A154" s="137"/>
      <c r="B154" s="109">
        <v>2</v>
      </c>
      <c r="C154" s="166" t="s">
        <v>42</v>
      </c>
      <c r="D154" s="20" t="s">
        <v>56</v>
      </c>
      <c r="E154" s="21" t="s">
        <v>203</v>
      </c>
      <c r="F154" s="22" t="s">
        <v>187</v>
      </c>
      <c r="G154" s="31" t="s">
        <v>184</v>
      </c>
      <c r="H154" s="34" t="s">
        <v>424</v>
      </c>
      <c r="I154" s="35">
        <v>2</v>
      </c>
      <c r="J154" s="25" t="s">
        <v>583</v>
      </c>
      <c r="K154" s="112"/>
      <c r="L154" s="114">
        <f t="shared" si="30"/>
        <v>0</v>
      </c>
      <c r="M154" s="131"/>
      <c r="N154" s="119" t="str">
        <f t="shared" si="32"/>
        <v/>
      </c>
      <c r="O154" s="118">
        <f t="shared" si="31"/>
        <v>0</v>
      </c>
      <c r="P154" s="124"/>
      <c r="Q154" s="120">
        <f t="shared" si="33"/>
        <v>0</v>
      </c>
    </row>
    <row r="155" spans="1:17" s="10" customFormat="1" x14ac:dyDescent="0.2">
      <c r="A155" s="137"/>
      <c r="B155" s="109">
        <v>2</v>
      </c>
      <c r="C155" s="166" t="s">
        <v>42</v>
      </c>
      <c r="D155" s="20" t="s">
        <v>56</v>
      </c>
      <c r="E155" s="21" t="s">
        <v>203</v>
      </c>
      <c r="F155" s="22" t="s">
        <v>187</v>
      </c>
      <c r="G155" s="31" t="s">
        <v>185</v>
      </c>
      <c r="H155" s="34" t="s">
        <v>248</v>
      </c>
      <c r="I155" s="35">
        <v>1</v>
      </c>
      <c r="J155" s="161" t="s">
        <v>583</v>
      </c>
      <c r="K155" s="112"/>
      <c r="L155" s="114">
        <f t="shared" si="30"/>
        <v>0</v>
      </c>
      <c r="M155" s="131"/>
      <c r="N155" s="119" t="str">
        <f t="shared" si="32"/>
        <v/>
      </c>
      <c r="O155" s="118">
        <f t="shared" si="31"/>
        <v>0</v>
      </c>
      <c r="P155" s="124"/>
      <c r="Q155" s="120">
        <f t="shared" si="33"/>
        <v>0</v>
      </c>
    </row>
    <row r="156" spans="1:17" s="10" customFormat="1" x14ac:dyDescent="0.2">
      <c r="A156" s="137"/>
      <c r="B156" s="109">
        <v>2</v>
      </c>
      <c r="C156" s="166" t="s">
        <v>42</v>
      </c>
      <c r="D156" s="20" t="s">
        <v>56</v>
      </c>
      <c r="E156" s="21" t="s">
        <v>203</v>
      </c>
      <c r="F156" s="22" t="s">
        <v>187</v>
      </c>
      <c r="G156" s="31" t="s">
        <v>186</v>
      </c>
      <c r="H156" s="34" t="s">
        <v>249</v>
      </c>
      <c r="I156" s="35">
        <v>1</v>
      </c>
      <c r="J156" s="161" t="s">
        <v>583</v>
      </c>
      <c r="K156" s="112"/>
      <c r="L156" s="114">
        <f t="shared" si="30"/>
        <v>0</v>
      </c>
      <c r="M156" s="131"/>
      <c r="N156" s="119" t="str">
        <f t="shared" si="32"/>
        <v/>
      </c>
      <c r="O156" s="118">
        <f t="shared" si="31"/>
        <v>0</v>
      </c>
      <c r="P156" s="124"/>
      <c r="Q156" s="120">
        <f t="shared" si="33"/>
        <v>0</v>
      </c>
    </row>
    <row r="157" spans="1:17" x14ac:dyDescent="0.2">
      <c r="A157" s="135"/>
      <c r="B157" s="109">
        <v>2</v>
      </c>
      <c r="C157" s="166" t="s">
        <v>42</v>
      </c>
      <c r="D157" s="20" t="s">
        <v>56</v>
      </c>
      <c r="E157" s="21" t="s">
        <v>203</v>
      </c>
      <c r="F157" s="22" t="s">
        <v>187</v>
      </c>
      <c r="G157" s="31" t="s">
        <v>187</v>
      </c>
      <c r="H157" s="36" t="s">
        <v>266</v>
      </c>
      <c r="I157" s="37">
        <v>1</v>
      </c>
      <c r="J157" s="161" t="s">
        <v>583</v>
      </c>
      <c r="K157" s="112"/>
      <c r="L157" s="114">
        <f t="shared" si="30"/>
        <v>0</v>
      </c>
      <c r="M157" s="131"/>
      <c r="N157" s="119" t="str">
        <f t="shared" si="32"/>
        <v/>
      </c>
      <c r="O157" s="118">
        <f t="shared" si="31"/>
        <v>0</v>
      </c>
      <c r="P157" s="123"/>
      <c r="Q157" s="120">
        <f t="shared" si="33"/>
        <v>0</v>
      </c>
    </row>
    <row r="158" spans="1:17" x14ac:dyDescent="0.2">
      <c r="A158" s="135"/>
      <c r="B158" s="109">
        <v>2</v>
      </c>
      <c r="C158" s="166" t="s">
        <v>42</v>
      </c>
      <c r="D158" s="20" t="s">
        <v>56</v>
      </c>
      <c r="E158" s="21" t="s">
        <v>203</v>
      </c>
      <c r="F158" s="22" t="s">
        <v>187</v>
      </c>
      <c r="G158" s="31" t="s">
        <v>188</v>
      </c>
      <c r="H158" s="36" t="s">
        <v>264</v>
      </c>
      <c r="I158" s="37">
        <v>1</v>
      </c>
      <c r="J158" s="161" t="s">
        <v>583</v>
      </c>
      <c r="K158" s="112"/>
      <c r="L158" s="114">
        <f t="shared" si="30"/>
        <v>0</v>
      </c>
      <c r="M158" s="131"/>
      <c r="N158" s="119" t="str">
        <f t="shared" si="32"/>
        <v/>
      </c>
      <c r="O158" s="118">
        <f t="shared" si="31"/>
        <v>0</v>
      </c>
      <c r="P158" s="123"/>
      <c r="Q158" s="120">
        <f t="shared" si="33"/>
        <v>0</v>
      </c>
    </row>
    <row r="159" spans="1:17" x14ac:dyDescent="0.2">
      <c r="A159" s="135"/>
      <c r="B159" s="109">
        <v>2</v>
      </c>
      <c r="C159" s="166" t="s">
        <v>42</v>
      </c>
      <c r="D159" s="20" t="s">
        <v>56</v>
      </c>
      <c r="E159" s="21" t="s">
        <v>203</v>
      </c>
      <c r="F159" s="22" t="s">
        <v>187</v>
      </c>
      <c r="G159" s="31" t="s">
        <v>189</v>
      </c>
      <c r="H159" s="36" t="s">
        <v>265</v>
      </c>
      <c r="I159" s="37">
        <v>1</v>
      </c>
      <c r="J159" s="161" t="s">
        <v>583</v>
      </c>
      <c r="K159" s="112"/>
      <c r="L159" s="114">
        <f t="shared" si="30"/>
        <v>0</v>
      </c>
      <c r="M159" s="131"/>
      <c r="N159" s="119" t="str">
        <f t="shared" si="32"/>
        <v/>
      </c>
      <c r="O159" s="118">
        <f t="shared" si="31"/>
        <v>0</v>
      </c>
      <c r="P159" s="123"/>
      <c r="Q159" s="120">
        <f t="shared" si="33"/>
        <v>0</v>
      </c>
    </row>
    <row r="160" spans="1:17" x14ac:dyDescent="0.2">
      <c r="A160" s="135"/>
      <c r="B160" s="109">
        <v>2</v>
      </c>
      <c r="C160" s="166" t="s">
        <v>42</v>
      </c>
      <c r="D160" s="20" t="s">
        <v>56</v>
      </c>
      <c r="E160" s="21" t="s">
        <v>203</v>
      </c>
      <c r="F160" s="22" t="s">
        <v>187</v>
      </c>
      <c r="G160" s="31" t="s">
        <v>190</v>
      </c>
      <c r="H160" s="36" t="s">
        <v>603</v>
      </c>
      <c r="I160" s="37">
        <v>1</v>
      </c>
      <c r="J160" s="161" t="s">
        <v>583</v>
      </c>
      <c r="K160" s="112"/>
      <c r="L160" s="114">
        <f t="shared" si="30"/>
        <v>0</v>
      </c>
      <c r="M160" s="131"/>
      <c r="N160" s="119" t="str">
        <f t="shared" si="32"/>
        <v/>
      </c>
      <c r="O160" s="118">
        <f t="shared" si="31"/>
        <v>0</v>
      </c>
      <c r="P160" s="123"/>
      <c r="Q160" s="120">
        <f t="shared" si="33"/>
        <v>0</v>
      </c>
    </row>
    <row r="161" spans="1:17" x14ac:dyDescent="0.2">
      <c r="A161" s="135"/>
      <c r="B161" s="109">
        <v>2</v>
      </c>
      <c r="C161" s="166" t="s">
        <v>42</v>
      </c>
      <c r="D161" s="20" t="s">
        <v>56</v>
      </c>
      <c r="E161" s="21" t="s">
        <v>203</v>
      </c>
      <c r="F161" s="22" t="s">
        <v>187</v>
      </c>
      <c r="G161" s="31" t="s">
        <v>191</v>
      </c>
      <c r="H161" s="36" t="s">
        <v>254</v>
      </c>
      <c r="I161" s="37">
        <v>1</v>
      </c>
      <c r="J161" s="161" t="s">
        <v>583</v>
      </c>
      <c r="K161" s="112"/>
      <c r="L161" s="114">
        <f t="shared" si="30"/>
        <v>0</v>
      </c>
      <c r="M161" s="131"/>
      <c r="N161" s="119" t="str">
        <f t="shared" si="32"/>
        <v/>
      </c>
      <c r="O161" s="118">
        <f t="shared" si="31"/>
        <v>0</v>
      </c>
      <c r="P161" s="123"/>
      <c r="Q161" s="120">
        <f t="shared" si="33"/>
        <v>0</v>
      </c>
    </row>
    <row r="162" spans="1:17" s="10" customFormat="1" x14ac:dyDescent="0.2">
      <c r="A162" s="137"/>
      <c r="B162" s="109">
        <v>2</v>
      </c>
      <c r="C162" s="166" t="s">
        <v>42</v>
      </c>
      <c r="D162" s="20" t="s">
        <v>56</v>
      </c>
      <c r="E162" s="21" t="s">
        <v>203</v>
      </c>
      <c r="F162" s="22" t="s">
        <v>187</v>
      </c>
      <c r="G162" s="31" t="s">
        <v>192</v>
      </c>
      <c r="H162" s="34" t="s">
        <v>250</v>
      </c>
      <c r="I162" s="35">
        <v>2</v>
      </c>
      <c r="J162" s="25" t="s">
        <v>583</v>
      </c>
      <c r="K162" s="112"/>
      <c r="L162" s="114">
        <f t="shared" si="30"/>
        <v>0</v>
      </c>
      <c r="M162" s="131"/>
      <c r="N162" s="119" t="str">
        <f t="shared" si="32"/>
        <v/>
      </c>
      <c r="O162" s="118">
        <f t="shared" si="31"/>
        <v>0</v>
      </c>
      <c r="P162" s="124"/>
      <c r="Q162" s="120">
        <f t="shared" si="33"/>
        <v>0</v>
      </c>
    </row>
    <row r="163" spans="1:17" s="10" customFormat="1" x14ac:dyDescent="0.2">
      <c r="A163" s="137"/>
      <c r="B163" s="109">
        <v>2</v>
      </c>
      <c r="C163" s="166" t="s">
        <v>42</v>
      </c>
      <c r="D163" s="20" t="s">
        <v>56</v>
      </c>
      <c r="E163" s="21" t="s">
        <v>203</v>
      </c>
      <c r="F163" s="22" t="s">
        <v>187</v>
      </c>
      <c r="G163" s="31" t="s">
        <v>193</v>
      </c>
      <c r="H163" s="34" t="s">
        <v>251</v>
      </c>
      <c r="I163" s="35">
        <v>1</v>
      </c>
      <c r="J163" s="161" t="s">
        <v>583</v>
      </c>
      <c r="K163" s="112"/>
      <c r="L163" s="114">
        <f t="shared" si="30"/>
        <v>0</v>
      </c>
      <c r="M163" s="131"/>
      <c r="N163" s="119" t="str">
        <f t="shared" si="32"/>
        <v/>
      </c>
      <c r="O163" s="118">
        <f t="shared" si="31"/>
        <v>0</v>
      </c>
      <c r="P163" s="124"/>
      <c r="Q163" s="120">
        <f t="shared" si="33"/>
        <v>0</v>
      </c>
    </row>
    <row r="164" spans="1:17" x14ac:dyDescent="0.2">
      <c r="A164" s="135"/>
      <c r="B164" s="109">
        <v>2</v>
      </c>
      <c r="C164" s="166" t="s">
        <v>42</v>
      </c>
      <c r="D164" s="20" t="s">
        <v>56</v>
      </c>
      <c r="E164" s="21" t="s">
        <v>203</v>
      </c>
      <c r="F164" s="22" t="s">
        <v>187</v>
      </c>
      <c r="G164" s="31" t="s">
        <v>194</v>
      </c>
      <c r="H164" s="36" t="s">
        <v>252</v>
      </c>
      <c r="I164" s="37">
        <v>1</v>
      </c>
      <c r="J164" s="161" t="s">
        <v>583</v>
      </c>
      <c r="K164" s="112"/>
      <c r="L164" s="114">
        <f t="shared" si="30"/>
        <v>0</v>
      </c>
      <c r="M164" s="131"/>
      <c r="N164" s="119" t="str">
        <f t="shared" si="32"/>
        <v/>
      </c>
      <c r="O164" s="118">
        <f t="shared" si="31"/>
        <v>0</v>
      </c>
      <c r="P164" s="123"/>
      <c r="Q164" s="120">
        <f t="shared" si="33"/>
        <v>0</v>
      </c>
    </row>
    <row r="165" spans="1:17" x14ac:dyDescent="0.2">
      <c r="A165" s="135"/>
      <c r="B165" s="109">
        <v>2</v>
      </c>
      <c r="C165" s="166" t="s">
        <v>42</v>
      </c>
      <c r="D165" s="20" t="s">
        <v>56</v>
      </c>
      <c r="E165" s="21" t="s">
        <v>203</v>
      </c>
      <c r="F165" s="22" t="s">
        <v>187</v>
      </c>
      <c r="G165" s="31" t="s">
        <v>195</v>
      </c>
      <c r="H165" s="36" t="s">
        <v>253</v>
      </c>
      <c r="I165" s="37">
        <v>2</v>
      </c>
      <c r="J165" s="25" t="s">
        <v>583</v>
      </c>
      <c r="K165" s="112"/>
      <c r="L165" s="114">
        <f t="shared" si="30"/>
        <v>0</v>
      </c>
      <c r="M165" s="131"/>
      <c r="N165" s="119" t="str">
        <f t="shared" si="32"/>
        <v/>
      </c>
      <c r="O165" s="118">
        <f t="shared" si="31"/>
        <v>0</v>
      </c>
      <c r="P165" s="123"/>
      <c r="Q165" s="120">
        <f t="shared" si="33"/>
        <v>0</v>
      </c>
    </row>
    <row r="166" spans="1:17" x14ac:dyDescent="0.2">
      <c r="A166" s="135"/>
      <c r="B166" s="109">
        <v>2</v>
      </c>
      <c r="C166" s="166" t="s">
        <v>42</v>
      </c>
      <c r="D166" s="20" t="s">
        <v>56</v>
      </c>
      <c r="E166" s="21" t="s">
        <v>203</v>
      </c>
      <c r="F166" s="22" t="s">
        <v>187</v>
      </c>
      <c r="G166" s="31" t="s">
        <v>196</v>
      </c>
      <c r="H166" s="36" t="s">
        <v>306</v>
      </c>
      <c r="I166" s="37">
        <v>1</v>
      </c>
      <c r="J166" s="161" t="s">
        <v>583</v>
      </c>
      <c r="K166" s="112"/>
      <c r="L166" s="114">
        <f t="shared" si="30"/>
        <v>0</v>
      </c>
      <c r="M166" s="131"/>
      <c r="N166" s="119" t="str">
        <f t="shared" si="32"/>
        <v/>
      </c>
      <c r="O166" s="118">
        <f t="shared" si="31"/>
        <v>0</v>
      </c>
      <c r="P166" s="123"/>
      <c r="Q166" s="120">
        <f t="shared" si="33"/>
        <v>0</v>
      </c>
    </row>
    <row r="167" spans="1:17" x14ac:dyDescent="0.2">
      <c r="A167" s="135"/>
      <c r="B167" s="109">
        <v>2</v>
      </c>
      <c r="C167" s="166" t="s">
        <v>42</v>
      </c>
      <c r="D167" s="20" t="s">
        <v>56</v>
      </c>
      <c r="E167" s="21" t="s">
        <v>203</v>
      </c>
      <c r="F167" s="22" t="s">
        <v>187</v>
      </c>
      <c r="G167" s="31" t="s">
        <v>197</v>
      </c>
      <c r="H167" s="24" t="s">
        <v>453</v>
      </c>
      <c r="I167" s="25">
        <v>2</v>
      </c>
      <c r="J167" s="25" t="s">
        <v>583</v>
      </c>
      <c r="K167" s="112"/>
      <c r="L167" s="114">
        <f t="shared" si="30"/>
        <v>0</v>
      </c>
      <c r="M167" s="131"/>
      <c r="N167" s="119" t="str">
        <f t="shared" si="32"/>
        <v/>
      </c>
      <c r="O167" s="118">
        <f t="shared" si="31"/>
        <v>0</v>
      </c>
      <c r="P167" s="123"/>
      <c r="Q167" s="120">
        <f t="shared" si="33"/>
        <v>0</v>
      </c>
    </row>
    <row r="168" spans="1:17" x14ac:dyDescent="0.2">
      <c r="A168" s="135"/>
      <c r="B168" s="109">
        <v>2</v>
      </c>
      <c r="C168" s="166" t="s">
        <v>42</v>
      </c>
      <c r="D168" s="20" t="s">
        <v>56</v>
      </c>
      <c r="E168" s="21" t="s">
        <v>203</v>
      </c>
      <c r="F168" s="22" t="s">
        <v>187</v>
      </c>
      <c r="G168" s="31" t="s">
        <v>206</v>
      </c>
      <c r="H168" s="24" t="s">
        <v>169</v>
      </c>
      <c r="I168" s="25">
        <v>1</v>
      </c>
      <c r="J168" s="161" t="s">
        <v>583</v>
      </c>
      <c r="K168" s="112"/>
      <c r="L168" s="114">
        <f t="shared" si="30"/>
        <v>0</v>
      </c>
      <c r="M168" s="131"/>
      <c r="N168" s="119" t="str">
        <f t="shared" si="32"/>
        <v/>
      </c>
      <c r="O168" s="118">
        <f t="shared" si="31"/>
        <v>0</v>
      </c>
      <c r="P168" s="123"/>
      <c r="Q168" s="120">
        <f t="shared" si="33"/>
        <v>0</v>
      </c>
    </row>
    <row r="169" spans="1:17" s="10" customFormat="1" x14ac:dyDescent="0.2">
      <c r="A169" s="137"/>
      <c r="B169" s="109">
        <v>2</v>
      </c>
      <c r="C169" s="166" t="s">
        <v>42</v>
      </c>
      <c r="D169" s="20" t="s">
        <v>58</v>
      </c>
      <c r="E169" s="21" t="s">
        <v>269</v>
      </c>
      <c r="F169" s="22" t="s">
        <v>188</v>
      </c>
      <c r="G169" s="31" t="s">
        <v>202</v>
      </c>
      <c r="H169" s="27" t="s">
        <v>71</v>
      </c>
      <c r="I169" s="28">
        <v>1</v>
      </c>
      <c r="J169" s="161" t="s">
        <v>583</v>
      </c>
      <c r="K169" s="112"/>
      <c r="L169" s="114">
        <f t="shared" si="30"/>
        <v>0</v>
      </c>
      <c r="M169" s="131"/>
      <c r="N169" s="119" t="str">
        <f t="shared" si="32"/>
        <v/>
      </c>
      <c r="O169" s="118">
        <f t="shared" si="31"/>
        <v>0</v>
      </c>
      <c r="P169" s="124"/>
      <c r="Q169" s="120">
        <f t="shared" si="33"/>
        <v>0</v>
      </c>
    </row>
    <row r="170" spans="1:17" x14ac:dyDescent="0.2">
      <c r="A170" s="135"/>
      <c r="B170" s="109">
        <v>2</v>
      </c>
      <c r="C170" s="166" t="s">
        <v>42</v>
      </c>
      <c r="D170" s="20" t="s">
        <v>58</v>
      </c>
      <c r="E170" s="21" t="s">
        <v>269</v>
      </c>
      <c r="F170" s="22" t="s">
        <v>188</v>
      </c>
      <c r="G170" s="31" t="s">
        <v>181</v>
      </c>
      <c r="H170" s="36" t="s">
        <v>262</v>
      </c>
      <c r="I170" s="37">
        <v>2</v>
      </c>
      <c r="J170" s="25" t="s">
        <v>583</v>
      </c>
      <c r="K170" s="112"/>
      <c r="L170" s="114">
        <f t="shared" si="30"/>
        <v>0</v>
      </c>
      <c r="M170" s="131"/>
      <c r="N170" s="119" t="str">
        <f t="shared" si="32"/>
        <v/>
      </c>
      <c r="O170" s="118">
        <f t="shared" si="31"/>
        <v>0</v>
      </c>
      <c r="P170" s="123"/>
      <c r="Q170" s="120">
        <f t="shared" si="33"/>
        <v>0</v>
      </c>
    </row>
    <row r="171" spans="1:17" x14ac:dyDescent="0.2">
      <c r="A171" s="135"/>
      <c r="B171" s="109">
        <v>2</v>
      </c>
      <c r="C171" s="166" t="s">
        <v>42</v>
      </c>
      <c r="D171" s="20" t="s">
        <v>58</v>
      </c>
      <c r="E171" s="21" t="s">
        <v>269</v>
      </c>
      <c r="F171" s="22" t="s">
        <v>188</v>
      </c>
      <c r="G171" s="31" t="s">
        <v>182</v>
      </c>
      <c r="H171" s="36" t="s">
        <v>4</v>
      </c>
      <c r="I171" s="37">
        <v>1</v>
      </c>
      <c r="J171" s="161" t="s">
        <v>583</v>
      </c>
      <c r="K171" s="112"/>
      <c r="L171" s="114">
        <f t="shared" si="30"/>
        <v>0</v>
      </c>
      <c r="M171" s="131"/>
      <c r="N171" s="119" t="str">
        <f t="shared" si="32"/>
        <v/>
      </c>
      <c r="O171" s="118">
        <f t="shared" si="31"/>
        <v>0</v>
      </c>
      <c r="P171" s="123"/>
      <c r="Q171" s="120">
        <f t="shared" si="33"/>
        <v>0</v>
      </c>
    </row>
    <row r="172" spans="1:17" x14ac:dyDescent="0.2">
      <c r="A172" s="135"/>
      <c r="B172" s="109">
        <v>2</v>
      </c>
      <c r="C172" s="166" t="s">
        <v>42</v>
      </c>
      <c r="D172" s="20" t="s">
        <v>58</v>
      </c>
      <c r="E172" s="21" t="s">
        <v>269</v>
      </c>
      <c r="F172" s="22" t="s">
        <v>188</v>
      </c>
      <c r="G172" s="31" t="s">
        <v>183</v>
      </c>
      <c r="H172" s="36" t="s">
        <v>267</v>
      </c>
      <c r="I172" s="37">
        <v>1</v>
      </c>
      <c r="J172" s="161" t="s">
        <v>583</v>
      </c>
      <c r="K172" s="112"/>
      <c r="L172" s="114">
        <f t="shared" si="30"/>
        <v>0</v>
      </c>
      <c r="M172" s="131"/>
      <c r="N172" s="119" t="str">
        <f t="shared" si="32"/>
        <v/>
      </c>
      <c r="O172" s="118">
        <f t="shared" si="31"/>
        <v>0</v>
      </c>
      <c r="P172" s="123"/>
      <c r="Q172" s="120">
        <f t="shared" si="33"/>
        <v>0</v>
      </c>
    </row>
    <row r="173" spans="1:17" s="10" customFormat="1" x14ac:dyDescent="0.2">
      <c r="A173" s="137"/>
      <c r="B173" s="109">
        <v>2</v>
      </c>
      <c r="C173" s="166" t="s">
        <v>42</v>
      </c>
      <c r="D173" s="20" t="s">
        <v>58</v>
      </c>
      <c r="E173" s="21" t="s">
        <v>269</v>
      </c>
      <c r="F173" s="22" t="s">
        <v>188</v>
      </c>
      <c r="G173" s="31" t="s">
        <v>184</v>
      </c>
      <c r="H173" s="27" t="s">
        <v>72</v>
      </c>
      <c r="I173" s="28">
        <v>2</v>
      </c>
      <c r="J173" s="25" t="s">
        <v>583</v>
      </c>
      <c r="K173" s="112"/>
      <c r="L173" s="114">
        <f t="shared" si="30"/>
        <v>0</v>
      </c>
      <c r="M173" s="131"/>
      <c r="N173" s="119" t="str">
        <f t="shared" si="32"/>
        <v/>
      </c>
      <c r="O173" s="118">
        <f t="shared" si="31"/>
        <v>0</v>
      </c>
      <c r="P173" s="124"/>
      <c r="Q173" s="120">
        <f t="shared" si="33"/>
        <v>0</v>
      </c>
    </row>
    <row r="174" spans="1:17" s="10" customFormat="1" x14ac:dyDescent="0.2">
      <c r="A174" s="137"/>
      <c r="B174" s="109">
        <v>2</v>
      </c>
      <c r="C174" s="166" t="s">
        <v>42</v>
      </c>
      <c r="D174" s="20" t="s">
        <v>58</v>
      </c>
      <c r="E174" s="21" t="s">
        <v>269</v>
      </c>
      <c r="F174" s="22" t="s">
        <v>188</v>
      </c>
      <c r="G174" s="31" t="s">
        <v>185</v>
      </c>
      <c r="H174" s="27" t="s">
        <v>604</v>
      </c>
      <c r="I174" s="28">
        <v>2</v>
      </c>
      <c r="J174" s="25" t="s">
        <v>583</v>
      </c>
      <c r="K174" s="112"/>
      <c r="L174" s="114">
        <f t="shared" si="30"/>
        <v>0</v>
      </c>
      <c r="M174" s="131"/>
      <c r="N174" s="119" t="str">
        <f t="shared" si="32"/>
        <v/>
      </c>
      <c r="O174" s="118">
        <f t="shared" si="31"/>
        <v>0</v>
      </c>
      <c r="P174" s="124"/>
      <c r="Q174" s="120">
        <f t="shared" si="33"/>
        <v>0</v>
      </c>
    </row>
    <row r="175" spans="1:17" s="10" customFormat="1" x14ac:dyDescent="0.2">
      <c r="A175" s="137"/>
      <c r="B175" s="109">
        <v>2</v>
      </c>
      <c r="C175" s="166" t="s">
        <v>42</v>
      </c>
      <c r="D175" s="20" t="s">
        <v>58</v>
      </c>
      <c r="E175" s="21" t="s">
        <v>269</v>
      </c>
      <c r="F175" s="22" t="s">
        <v>188</v>
      </c>
      <c r="G175" s="31" t="s">
        <v>186</v>
      </c>
      <c r="H175" s="27" t="s">
        <v>73</v>
      </c>
      <c r="I175" s="28">
        <v>2</v>
      </c>
      <c r="J175" s="25" t="s">
        <v>583</v>
      </c>
      <c r="K175" s="112"/>
      <c r="L175" s="114">
        <f t="shared" si="30"/>
        <v>0</v>
      </c>
      <c r="M175" s="131"/>
      <c r="N175" s="119" t="str">
        <f t="shared" si="32"/>
        <v/>
      </c>
      <c r="O175" s="118">
        <f t="shared" si="31"/>
        <v>0</v>
      </c>
      <c r="P175" s="124"/>
      <c r="Q175" s="120">
        <f t="shared" si="33"/>
        <v>0</v>
      </c>
    </row>
    <row r="176" spans="1:17" s="10" customFormat="1" x14ac:dyDescent="0.2">
      <c r="A176" s="137"/>
      <c r="B176" s="109">
        <v>2</v>
      </c>
      <c r="C176" s="166" t="s">
        <v>42</v>
      </c>
      <c r="D176" s="20" t="s">
        <v>58</v>
      </c>
      <c r="E176" s="21" t="s">
        <v>269</v>
      </c>
      <c r="F176" s="22" t="s">
        <v>188</v>
      </c>
      <c r="G176" s="31" t="s">
        <v>187</v>
      </c>
      <c r="H176" s="45" t="s">
        <v>368</v>
      </c>
      <c r="I176" s="46">
        <v>1</v>
      </c>
      <c r="J176" s="161" t="s">
        <v>583</v>
      </c>
      <c r="K176" s="112"/>
      <c r="L176" s="114">
        <f t="shared" si="30"/>
        <v>0</v>
      </c>
      <c r="M176" s="131"/>
      <c r="N176" s="119" t="str">
        <f t="shared" si="32"/>
        <v/>
      </c>
      <c r="O176" s="118">
        <f t="shared" si="31"/>
        <v>0</v>
      </c>
      <c r="P176" s="124"/>
      <c r="Q176" s="120">
        <f t="shared" si="33"/>
        <v>0</v>
      </c>
    </row>
    <row r="177" spans="1:17" x14ac:dyDescent="0.2">
      <c r="A177" s="135"/>
      <c r="B177" s="109">
        <v>2</v>
      </c>
      <c r="C177" s="166" t="s">
        <v>42</v>
      </c>
      <c r="D177" s="20" t="s">
        <v>58</v>
      </c>
      <c r="E177" s="21" t="s">
        <v>269</v>
      </c>
      <c r="F177" s="22" t="s">
        <v>188</v>
      </c>
      <c r="G177" s="31" t="s">
        <v>188</v>
      </c>
      <c r="H177" s="36" t="s">
        <v>9</v>
      </c>
      <c r="I177" s="37">
        <v>1</v>
      </c>
      <c r="J177" s="161" t="s">
        <v>583</v>
      </c>
      <c r="K177" s="112"/>
      <c r="L177" s="114">
        <f t="shared" si="30"/>
        <v>0</v>
      </c>
      <c r="M177" s="131"/>
      <c r="N177" s="119" t="str">
        <f t="shared" si="32"/>
        <v/>
      </c>
      <c r="O177" s="118">
        <f t="shared" si="31"/>
        <v>0</v>
      </c>
      <c r="P177" s="123"/>
      <c r="Q177" s="120">
        <f t="shared" si="33"/>
        <v>0</v>
      </c>
    </row>
    <row r="178" spans="1:17" x14ac:dyDescent="0.2">
      <c r="A178" s="135"/>
      <c r="B178" s="109">
        <v>2</v>
      </c>
      <c r="C178" s="166" t="s">
        <v>42</v>
      </c>
      <c r="D178" s="20" t="s">
        <v>60</v>
      </c>
      <c r="E178" s="21" t="s">
        <v>7</v>
      </c>
      <c r="F178" s="22" t="s">
        <v>189</v>
      </c>
      <c r="G178" s="47" t="s">
        <v>202</v>
      </c>
      <c r="H178" s="36" t="s">
        <v>76</v>
      </c>
      <c r="I178" s="37">
        <v>1</v>
      </c>
      <c r="J178" s="161" t="s">
        <v>583</v>
      </c>
      <c r="K178" s="112"/>
      <c r="L178" s="114">
        <f t="shared" si="30"/>
        <v>0</v>
      </c>
      <c r="M178" s="131"/>
      <c r="N178" s="119" t="str">
        <f t="shared" si="32"/>
        <v/>
      </c>
      <c r="O178" s="118">
        <f t="shared" si="31"/>
        <v>0</v>
      </c>
      <c r="P178" s="123"/>
      <c r="Q178" s="120">
        <f t="shared" si="33"/>
        <v>0</v>
      </c>
    </row>
    <row r="179" spans="1:17" s="10" customFormat="1" x14ac:dyDescent="0.2">
      <c r="A179" s="137"/>
      <c r="B179" s="109">
        <v>2</v>
      </c>
      <c r="C179" s="166" t="s">
        <v>42</v>
      </c>
      <c r="D179" s="20" t="s">
        <v>60</v>
      </c>
      <c r="E179" s="21" t="s">
        <v>7</v>
      </c>
      <c r="F179" s="22" t="s">
        <v>189</v>
      </c>
      <c r="G179" s="47" t="s">
        <v>181</v>
      </c>
      <c r="H179" s="27" t="s">
        <v>77</v>
      </c>
      <c r="I179" s="28">
        <v>1</v>
      </c>
      <c r="J179" s="161" t="s">
        <v>583</v>
      </c>
      <c r="K179" s="112"/>
      <c r="L179" s="114">
        <f t="shared" si="30"/>
        <v>0</v>
      </c>
      <c r="M179" s="131"/>
      <c r="N179" s="119" t="str">
        <f t="shared" si="32"/>
        <v/>
      </c>
      <c r="O179" s="118">
        <f t="shared" si="31"/>
        <v>0</v>
      </c>
      <c r="P179" s="124"/>
      <c r="Q179" s="120">
        <f t="shared" si="33"/>
        <v>0</v>
      </c>
    </row>
    <row r="180" spans="1:17" s="10" customFormat="1" x14ac:dyDescent="0.2">
      <c r="A180" s="137"/>
      <c r="B180" s="109">
        <v>2</v>
      </c>
      <c r="C180" s="166" t="s">
        <v>42</v>
      </c>
      <c r="D180" s="20" t="s">
        <v>60</v>
      </c>
      <c r="E180" s="21" t="s">
        <v>7</v>
      </c>
      <c r="F180" s="22" t="s">
        <v>189</v>
      </c>
      <c r="G180" s="47" t="s">
        <v>182</v>
      </c>
      <c r="H180" s="27" t="s">
        <v>605</v>
      </c>
      <c r="I180" s="28">
        <v>1</v>
      </c>
      <c r="J180" s="161" t="s">
        <v>583</v>
      </c>
      <c r="K180" s="112"/>
      <c r="L180" s="114">
        <f t="shared" si="30"/>
        <v>0</v>
      </c>
      <c r="M180" s="131"/>
      <c r="N180" s="119" t="str">
        <f t="shared" si="32"/>
        <v/>
      </c>
      <c r="O180" s="118">
        <f t="shared" si="31"/>
        <v>0</v>
      </c>
      <c r="P180" s="124"/>
      <c r="Q180" s="120">
        <f t="shared" si="33"/>
        <v>0</v>
      </c>
    </row>
    <row r="181" spans="1:17" ht="28.5" x14ac:dyDescent="0.2">
      <c r="A181" s="135"/>
      <c r="B181" s="109">
        <v>2</v>
      </c>
      <c r="C181" s="166" t="s">
        <v>42</v>
      </c>
      <c r="D181" s="20" t="s">
        <v>60</v>
      </c>
      <c r="E181" s="21" t="s">
        <v>7</v>
      </c>
      <c r="F181" s="22" t="s">
        <v>189</v>
      </c>
      <c r="G181" s="47" t="s">
        <v>183</v>
      </c>
      <c r="H181" s="48" t="s">
        <v>17</v>
      </c>
      <c r="I181" s="39">
        <v>1</v>
      </c>
      <c r="J181" s="161" t="s">
        <v>583</v>
      </c>
      <c r="K181" s="112"/>
      <c r="L181" s="114">
        <f t="shared" si="30"/>
        <v>0</v>
      </c>
      <c r="M181" s="131"/>
      <c r="N181" s="119" t="str">
        <f t="shared" si="32"/>
        <v/>
      </c>
      <c r="O181" s="118">
        <f t="shared" si="31"/>
        <v>0</v>
      </c>
      <c r="P181" s="123"/>
      <c r="Q181" s="120">
        <f t="shared" si="33"/>
        <v>0</v>
      </c>
    </row>
    <row r="182" spans="1:17" x14ac:dyDescent="0.2">
      <c r="A182" s="135"/>
      <c r="B182" s="109">
        <v>2</v>
      </c>
      <c r="C182" s="166" t="s">
        <v>42</v>
      </c>
      <c r="D182" s="20" t="s">
        <v>60</v>
      </c>
      <c r="E182" s="21" t="s">
        <v>7</v>
      </c>
      <c r="F182" s="22" t="s">
        <v>189</v>
      </c>
      <c r="G182" s="47" t="s">
        <v>184</v>
      </c>
      <c r="H182" s="24" t="s">
        <v>149</v>
      </c>
      <c r="I182" s="25">
        <v>2</v>
      </c>
      <c r="J182" s="25" t="s">
        <v>583</v>
      </c>
      <c r="K182" s="112"/>
      <c r="L182" s="114">
        <f t="shared" si="30"/>
        <v>0</v>
      </c>
      <c r="M182" s="131"/>
      <c r="N182" s="119" t="str">
        <f t="shared" si="32"/>
        <v/>
      </c>
      <c r="O182" s="118">
        <f t="shared" si="31"/>
        <v>0</v>
      </c>
      <c r="P182" s="123"/>
      <c r="Q182" s="120">
        <f t="shared" si="33"/>
        <v>0</v>
      </c>
    </row>
    <row r="183" spans="1:17" s="10" customFormat="1" x14ac:dyDescent="0.2">
      <c r="A183" s="137"/>
      <c r="B183" s="109">
        <v>2</v>
      </c>
      <c r="C183" s="166" t="s">
        <v>42</v>
      </c>
      <c r="D183" s="20" t="s">
        <v>60</v>
      </c>
      <c r="E183" s="21" t="s">
        <v>7</v>
      </c>
      <c r="F183" s="22" t="s">
        <v>189</v>
      </c>
      <c r="G183" s="47" t="s">
        <v>185</v>
      </c>
      <c r="H183" s="27" t="s">
        <v>78</v>
      </c>
      <c r="I183" s="28">
        <v>2</v>
      </c>
      <c r="J183" s="25" t="s">
        <v>583</v>
      </c>
      <c r="K183" s="112"/>
      <c r="L183" s="114">
        <f t="shared" si="30"/>
        <v>0</v>
      </c>
      <c r="M183" s="131"/>
      <c r="N183" s="119" t="str">
        <f t="shared" si="32"/>
        <v/>
      </c>
      <c r="O183" s="118">
        <f t="shared" si="31"/>
        <v>0</v>
      </c>
      <c r="P183" s="124"/>
      <c r="Q183" s="120">
        <f t="shared" si="33"/>
        <v>0</v>
      </c>
    </row>
    <row r="184" spans="1:17" s="10" customFormat="1" x14ac:dyDescent="0.2">
      <c r="A184" s="137"/>
      <c r="B184" s="109">
        <v>2</v>
      </c>
      <c r="C184" s="166" t="s">
        <v>42</v>
      </c>
      <c r="D184" s="20" t="s">
        <v>60</v>
      </c>
      <c r="E184" s="21" t="s">
        <v>7</v>
      </c>
      <c r="F184" s="22" t="s">
        <v>189</v>
      </c>
      <c r="G184" s="47" t="s">
        <v>186</v>
      </c>
      <c r="H184" s="34" t="s">
        <v>281</v>
      </c>
      <c r="I184" s="35">
        <v>1</v>
      </c>
      <c r="J184" s="161" t="s">
        <v>583</v>
      </c>
      <c r="K184" s="112"/>
      <c r="L184" s="114">
        <f t="shared" si="30"/>
        <v>0</v>
      </c>
      <c r="M184" s="131"/>
      <c r="N184" s="119" t="str">
        <f t="shared" si="32"/>
        <v/>
      </c>
      <c r="O184" s="118">
        <f t="shared" si="31"/>
        <v>0</v>
      </c>
      <c r="P184" s="124"/>
      <c r="Q184" s="120">
        <f t="shared" si="33"/>
        <v>0</v>
      </c>
    </row>
    <row r="185" spans="1:17" s="10" customFormat="1" x14ac:dyDescent="0.2">
      <c r="A185" s="137"/>
      <c r="B185" s="109">
        <v>2</v>
      </c>
      <c r="C185" s="166" t="s">
        <v>42</v>
      </c>
      <c r="D185" s="20" t="s">
        <v>60</v>
      </c>
      <c r="E185" s="21" t="s">
        <v>7</v>
      </c>
      <c r="F185" s="22" t="s">
        <v>189</v>
      </c>
      <c r="G185" s="47" t="s">
        <v>187</v>
      </c>
      <c r="H185" s="34" t="s">
        <v>282</v>
      </c>
      <c r="I185" s="35">
        <v>2</v>
      </c>
      <c r="J185" s="25" t="s">
        <v>583</v>
      </c>
      <c r="K185" s="112"/>
      <c r="L185" s="114">
        <f t="shared" si="30"/>
        <v>0</v>
      </c>
      <c r="M185" s="131"/>
      <c r="N185" s="119" t="str">
        <f t="shared" si="32"/>
        <v/>
      </c>
      <c r="O185" s="118">
        <f t="shared" si="31"/>
        <v>0</v>
      </c>
      <c r="P185" s="124"/>
      <c r="Q185" s="120">
        <f t="shared" si="33"/>
        <v>0</v>
      </c>
    </row>
    <row r="186" spans="1:17" x14ac:dyDescent="0.2">
      <c r="A186" s="135"/>
      <c r="B186" s="109">
        <v>2</v>
      </c>
      <c r="C186" s="166" t="s">
        <v>42</v>
      </c>
      <c r="D186" s="20" t="s">
        <v>60</v>
      </c>
      <c r="E186" s="21" t="s">
        <v>7</v>
      </c>
      <c r="F186" s="22" t="s">
        <v>189</v>
      </c>
      <c r="G186" s="47" t="s">
        <v>188</v>
      </c>
      <c r="H186" s="36" t="s">
        <v>283</v>
      </c>
      <c r="I186" s="37">
        <v>1</v>
      </c>
      <c r="J186" s="161" t="s">
        <v>583</v>
      </c>
      <c r="K186" s="112"/>
      <c r="L186" s="114">
        <f t="shared" si="30"/>
        <v>0</v>
      </c>
      <c r="M186" s="131"/>
      <c r="N186" s="119" t="str">
        <f t="shared" si="32"/>
        <v/>
      </c>
      <c r="O186" s="118">
        <f t="shared" si="31"/>
        <v>0</v>
      </c>
      <c r="P186" s="123"/>
      <c r="Q186" s="120">
        <f t="shared" si="33"/>
        <v>0</v>
      </c>
    </row>
    <row r="187" spans="1:17" x14ac:dyDescent="0.2">
      <c r="A187" s="135"/>
      <c r="B187" s="109">
        <v>2</v>
      </c>
      <c r="C187" s="166" t="s">
        <v>42</v>
      </c>
      <c r="D187" s="20" t="s">
        <v>60</v>
      </c>
      <c r="E187" s="21" t="s">
        <v>7</v>
      </c>
      <c r="F187" s="22" t="s">
        <v>189</v>
      </c>
      <c r="G187" s="47" t="s">
        <v>189</v>
      </c>
      <c r="H187" s="36" t="s">
        <v>270</v>
      </c>
      <c r="I187" s="37">
        <v>1</v>
      </c>
      <c r="J187" s="161" t="s">
        <v>583</v>
      </c>
      <c r="K187" s="112"/>
      <c r="L187" s="114">
        <f t="shared" si="30"/>
        <v>0</v>
      </c>
      <c r="M187" s="131"/>
      <c r="N187" s="119" t="str">
        <f t="shared" si="32"/>
        <v/>
      </c>
      <c r="O187" s="118">
        <f t="shared" si="31"/>
        <v>0</v>
      </c>
      <c r="P187" s="123"/>
      <c r="Q187" s="120">
        <f t="shared" si="33"/>
        <v>0</v>
      </c>
    </row>
    <row r="188" spans="1:17" x14ac:dyDescent="0.2">
      <c r="A188" s="135"/>
      <c r="B188" s="109">
        <v>2</v>
      </c>
      <c r="C188" s="166" t="s">
        <v>42</v>
      </c>
      <c r="D188" s="20" t="s">
        <v>60</v>
      </c>
      <c r="E188" s="21" t="s">
        <v>7</v>
      </c>
      <c r="F188" s="22" t="s">
        <v>189</v>
      </c>
      <c r="G188" s="47" t="s">
        <v>190</v>
      </c>
      <c r="H188" s="36" t="s">
        <v>271</v>
      </c>
      <c r="I188" s="37">
        <v>1</v>
      </c>
      <c r="J188" s="161" t="s">
        <v>583</v>
      </c>
      <c r="K188" s="112"/>
      <c r="L188" s="114">
        <f t="shared" si="30"/>
        <v>0</v>
      </c>
      <c r="M188" s="131"/>
      <c r="N188" s="119" t="str">
        <f t="shared" si="32"/>
        <v/>
      </c>
      <c r="O188" s="118">
        <f t="shared" si="31"/>
        <v>0</v>
      </c>
      <c r="P188" s="123"/>
      <c r="Q188" s="120">
        <f t="shared" si="33"/>
        <v>0</v>
      </c>
    </row>
    <row r="189" spans="1:17" x14ac:dyDescent="0.2">
      <c r="A189" s="135"/>
      <c r="B189" s="109">
        <v>2</v>
      </c>
      <c r="C189" s="166" t="s">
        <v>42</v>
      </c>
      <c r="D189" s="20" t="s">
        <v>60</v>
      </c>
      <c r="E189" s="21" t="s">
        <v>7</v>
      </c>
      <c r="F189" s="22" t="s">
        <v>189</v>
      </c>
      <c r="G189" s="47" t="s">
        <v>191</v>
      </c>
      <c r="H189" s="36" t="s">
        <v>272</v>
      </c>
      <c r="I189" s="37">
        <v>2</v>
      </c>
      <c r="J189" s="25" t="s">
        <v>583</v>
      </c>
      <c r="K189" s="112"/>
      <c r="L189" s="114">
        <f t="shared" si="30"/>
        <v>0</v>
      </c>
      <c r="M189" s="131"/>
      <c r="N189" s="119" t="str">
        <f t="shared" si="32"/>
        <v/>
      </c>
      <c r="O189" s="118">
        <f t="shared" si="31"/>
        <v>0</v>
      </c>
      <c r="P189" s="123"/>
      <c r="Q189" s="120">
        <f t="shared" si="33"/>
        <v>0</v>
      </c>
    </row>
    <row r="190" spans="1:17" x14ac:dyDescent="0.2">
      <c r="A190" s="135"/>
      <c r="B190" s="109">
        <v>2</v>
      </c>
      <c r="C190" s="166" t="s">
        <v>42</v>
      </c>
      <c r="D190" s="20" t="s">
        <v>60</v>
      </c>
      <c r="E190" s="21" t="s">
        <v>7</v>
      </c>
      <c r="F190" s="22" t="s">
        <v>189</v>
      </c>
      <c r="G190" s="47" t="s">
        <v>192</v>
      </c>
      <c r="H190" s="36" t="s">
        <v>273</v>
      </c>
      <c r="I190" s="37">
        <v>2</v>
      </c>
      <c r="J190" s="25" t="s">
        <v>583</v>
      </c>
      <c r="K190" s="112"/>
      <c r="L190" s="114">
        <f t="shared" si="30"/>
        <v>0</v>
      </c>
      <c r="M190" s="131"/>
      <c r="N190" s="119" t="str">
        <f t="shared" si="32"/>
        <v/>
      </c>
      <c r="O190" s="118">
        <f t="shared" si="31"/>
        <v>0</v>
      </c>
      <c r="P190" s="123"/>
      <c r="Q190" s="120">
        <f t="shared" si="33"/>
        <v>0</v>
      </c>
    </row>
    <row r="191" spans="1:17" ht="15" customHeight="1" x14ac:dyDescent="0.2">
      <c r="A191" s="135"/>
      <c r="B191" s="109">
        <v>2</v>
      </c>
      <c r="C191" s="166" t="s">
        <v>42</v>
      </c>
      <c r="D191" s="20" t="s">
        <v>60</v>
      </c>
      <c r="E191" s="21" t="s">
        <v>7</v>
      </c>
      <c r="F191" s="22" t="s">
        <v>189</v>
      </c>
      <c r="G191" s="47" t="s">
        <v>193</v>
      </c>
      <c r="H191" s="24" t="s">
        <v>277</v>
      </c>
      <c r="I191" s="25">
        <v>1</v>
      </c>
      <c r="J191" s="161" t="s">
        <v>583</v>
      </c>
      <c r="K191" s="112"/>
      <c r="L191" s="114">
        <f t="shared" si="30"/>
        <v>0</v>
      </c>
      <c r="M191" s="131"/>
      <c r="N191" s="119" t="str">
        <f t="shared" si="32"/>
        <v/>
      </c>
      <c r="O191" s="118">
        <f t="shared" si="31"/>
        <v>0</v>
      </c>
      <c r="P191" s="123"/>
      <c r="Q191" s="120">
        <f t="shared" si="33"/>
        <v>0</v>
      </c>
    </row>
    <row r="192" spans="1:17" x14ac:dyDescent="0.2">
      <c r="A192" s="135"/>
      <c r="B192" s="109">
        <v>2</v>
      </c>
      <c r="C192" s="166" t="s">
        <v>42</v>
      </c>
      <c r="D192" s="20" t="s">
        <v>60</v>
      </c>
      <c r="E192" s="21" t="s">
        <v>7</v>
      </c>
      <c r="F192" s="22" t="s">
        <v>189</v>
      </c>
      <c r="G192" s="47" t="s">
        <v>194</v>
      </c>
      <c r="H192" s="36" t="s">
        <v>3</v>
      </c>
      <c r="I192" s="37">
        <v>2</v>
      </c>
      <c r="J192" s="25" t="s">
        <v>583</v>
      </c>
      <c r="K192" s="112"/>
      <c r="L192" s="114">
        <f t="shared" si="30"/>
        <v>0</v>
      </c>
      <c r="M192" s="131"/>
      <c r="N192" s="119" t="str">
        <f t="shared" si="32"/>
        <v/>
      </c>
      <c r="O192" s="118">
        <f t="shared" si="31"/>
        <v>0</v>
      </c>
      <c r="P192" s="123"/>
      <c r="Q192" s="120">
        <f t="shared" si="33"/>
        <v>0</v>
      </c>
    </row>
    <row r="193" spans="1:17" x14ac:dyDescent="0.2">
      <c r="A193" s="135"/>
      <c r="B193" s="109">
        <v>2</v>
      </c>
      <c r="C193" s="166" t="s">
        <v>42</v>
      </c>
      <c r="D193" s="20" t="s">
        <v>60</v>
      </c>
      <c r="E193" s="21" t="s">
        <v>7</v>
      </c>
      <c r="F193" s="22" t="s">
        <v>189</v>
      </c>
      <c r="G193" s="47" t="s">
        <v>195</v>
      </c>
      <c r="H193" s="36" t="s">
        <v>274</v>
      </c>
      <c r="I193" s="37">
        <v>2</v>
      </c>
      <c r="J193" s="25" t="s">
        <v>583</v>
      </c>
      <c r="K193" s="112"/>
      <c r="L193" s="114">
        <f t="shared" si="30"/>
        <v>0</v>
      </c>
      <c r="M193" s="131"/>
      <c r="N193" s="119" t="str">
        <f t="shared" si="32"/>
        <v/>
      </c>
      <c r="O193" s="118">
        <f t="shared" si="31"/>
        <v>0</v>
      </c>
      <c r="P193" s="123"/>
      <c r="Q193" s="120">
        <f t="shared" si="33"/>
        <v>0</v>
      </c>
    </row>
    <row r="194" spans="1:17" x14ac:dyDescent="0.2">
      <c r="A194" s="135"/>
      <c r="B194" s="109">
        <v>2</v>
      </c>
      <c r="C194" s="166" t="s">
        <v>42</v>
      </c>
      <c r="D194" s="20" t="s">
        <v>60</v>
      </c>
      <c r="E194" s="21" t="s">
        <v>7</v>
      </c>
      <c r="F194" s="22" t="s">
        <v>189</v>
      </c>
      <c r="G194" s="47" t="s">
        <v>196</v>
      </c>
      <c r="H194" s="36" t="s">
        <v>278</v>
      </c>
      <c r="I194" s="37">
        <v>1</v>
      </c>
      <c r="J194" s="161" t="s">
        <v>583</v>
      </c>
      <c r="K194" s="112"/>
      <c r="L194" s="114">
        <f t="shared" si="30"/>
        <v>0</v>
      </c>
      <c r="M194" s="131"/>
      <c r="N194" s="119" t="str">
        <f t="shared" si="32"/>
        <v/>
      </c>
      <c r="O194" s="118">
        <f t="shared" si="31"/>
        <v>0</v>
      </c>
      <c r="P194" s="123"/>
      <c r="Q194" s="120">
        <f t="shared" si="33"/>
        <v>0</v>
      </c>
    </row>
    <row r="195" spans="1:17" x14ac:dyDescent="0.2">
      <c r="A195" s="135"/>
      <c r="B195" s="109">
        <v>2</v>
      </c>
      <c r="C195" s="166" t="s">
        <v>42</v>
      </c>
      <c r="D195" s="20" t="s">
        <v>60</v>
      </c>
      <c r="E195" s="21" t="s">
        <v>7</v>
      </c>
      <c r="F195" s="22" t="s">
        <v>189</v>
      </c>
      <c r="G195" s="47" t="s">
        <v>197</v>
      </c>
      <c r="H195" s="36" t="s">
        <v>275</v>
      </c>
      <c r="I195" s="37">
        <v>2</v>
      </c>
      <c r="J195" s="25" t="s">
        <v>583</v>
      </c>
      <c r="K195" s="112"/>
      <c r="L195" s="114">
        <f t="shared" si="30"/>
        <v>0</v>
      </c>
      <c r="M195" s="131"/>
      <c r="N195" s="119" t="str">
        <f t="shared" si="32"/>
        <v/>
      </c>
      <c r="O195" s="118">
        <f t="shared" si="31"/>
        <v>0</v>
      </c>
      <c r="P195" s="123"/>
      <c r="Q195" s="120">
        <f t="shared" si="33"/>
        <v>0</v>
      </c>
    </row>
    <row r="196" spans="1:17" x14ac:dyDescent="0.2">
      <c r="A196" s="135"/>
      <c r="B196" s="109">
        <v>2</v>
      </c>
      <c r="C196" s="166" t="s">
        <v>42</v>
      </c>
      <c r="D196" s="20" t="s">
        <v>60</v>
      </c>
      <c r="E196" s="21" t="s">
        <v>7</v>
      </c>
      <c r="F196" s="22" t="s">
        <v>189</v>
      </c>
      <c r="G196" s="47" t="s">
        <v>206</v>
      </c>
      <c r="H196" s="36" t="s">
        <v>280</v>
      </c>
      <c r="I196" s="37">
        <v>1</v>
      </c>
      <c r="J196" s="161" t="s">
        <v>583</v>
      </c>
      <c r="K196" s="112"/>
      <c r="L196" s="114">
        <f t="shared" si="30"/>
        <v>0</v>
      </c>
      <c r="M196" s="131"/>
      <c r="N196" s="119" t="str">
        <f t="shared" si="32"/>
        <v/>
      </c>
      <c r="O196" s="118">
        <f t="shared" si="31"/>
        <v>0</v>
      </c>
      <c r="P196" s="123"/>
      <c r="Q196" s="120">
        <f t="shared" si="33"/>
        <v>0</v>
      </c>
    </row>
    <row r="197" spans="1:17" x14ac:dyDescent="0.2">
      <c r="A197" s="135"/>
      <c r="B197" s="109">
        <v>2</v>
      </c>
      <c r="C197" s="166" t="s">
        <v>42</v>
      </c>
      <c r="D197" s="20" t="s">
        <v>60</v>
      </c>
      <c r="E197" s="21" t="s">
        <v>7</v>
      </c>
      <c r="F197" s="22" t="s">
        <v>189</v>
      </c>
      <c r="G197" s="47" t="s">
        <v>207</v>
      </c>
      <c r="H197" s="36" t="s">
        <v>284</v>
      </c>
      <c r="I197" s="37">
        <v>2</v>
      </c>
      <c r="J197" s="25" t="s">
        <v>583</v>
      </c>
      <c r="K197" s="112"/>
      <c r="L197" s="114">
        <f t="shared" si="30"/>
        <v>0</v>
      </c>
      <c r="M197" s="131"/>
      <c r="N197" s="119" t="str">
        <f t="shared" si="32"/>
        <v/>
      </c>
      <c r="O197" s="118">
        <f t="shared" si="31"/>
        <v>0</v>
      </c>
      <c r="P197" s="123"/>
      <c r="Q197" s="120">
        <f t="shared" si="33"/>
        <v>0</v>
      </c>
    </row>
    <row r="198" spans="1:17" x14ac:dyDescent="0.2">
      <c r="A198" s="135"/>
      <c r="B198" s="109">
        <v>2</v>
      </c>
      <c r="C198" s="166" t="s">
        <v>42</v>
      </c>
      <c r="D198" s="20" t="s">
        <v>60</v>
      </c>
      <c r="E198" s="21" t="s">
        <v>7</v>
      </c>
      <c r="F198" s="22" t="s">
        <v>189</v>
      </c>
      <c r="G198" s="47" t="s">
        <v>208</v>
      </c>
      <c r="H198" s="36" t="s">
        <v>15</v>
      </c>
      <c r="I198" s="37">
        <v>1</v>
      </c>
      <c r="J198" s="161" t="s">
        <v>583</v>
      </c>
      <c r="K198" s="112"/>
      <c r="L198" s="114">
        <f t="shared" si="30"/>
        <v>0</v>
      </c>
      <c r="M198" s="131"/>
      <c r="N198" s="119" t="str">
        <f t="shared" si="32"/>
        <v/>
      </c>
      <c r="O198" s="118">
        <f t="shared" si="31"/>
        <v>0</v>
      </c>
      <c r="P198" s="123"/>
      <c r="Q198" s="120">
        <f t="shared" si="33"/>
        <v>0</v>
      </c>
    </row>
    <row r="199" spans="1:17" x14ac:dyDescent="0.2">
      <c r="A199" s="135"/>
      <c r="B199" s="109">
        <v>2</v>
      </c>
      <c r="C199" s="166" t="s">
        <v>42</v>
      </c>
      <c r="D199" s="20" t="s">
        <v>60</v>
      </c>
      <c r="E199" s="21" t="s">
        <v>7</v>
      </c>
      <c r="F199" s="22" t="s">
        <v>189</v>
      </c>
      <c r="G199" s="47" t="s">
        <v>209</v>
      </c>
      <c r="H199" s="36" t="s">
        <v>276</v>
      </c>
      <c r="I199" s="37">
        <v>2</v>
      </c>
      <c r="J199" s="25" t="s">
        <v>583</v>
      </c>
      <c r="K199" s="112"/>
      <c r="L199" s="114">
        <f t="shared" si="30"/>
        <v>0</v>
      </c>
      <c r="M199" s="131"/>
      <c r="N199" s="119" t="str">
        <f t="shared" si="32"/>
        <v/>
      </c>
      <c r="O199" s="118">
        <f t="shared" si="31"/>
        <v>0</v>
      </c>
      <c r="P199" s="123"/>
      <c r="Q199" s="120">
        <f t="shared" si="33"/>
        <v>0</v>
      </c>
    </row>
    <row r="200" spans="1:17" ht="15" customHeight="1" x14ac:dyDescent="0.2">
      <c r="A200" s="135"/>
      <c r="B200" s="109">
        <v>2</v>
      </c>
      <c r="C200" s="166" t="s">
        <v>42</v>
      </c>
      <c r="D200" s="20" t="s">
        <v>60</v>
      </c>
      <c r="E200" s="21" t="s">
        <v>7</v>
      </c>
      <c r="F200" s="22" t="s">
        <v>189</v>
      </c>
      <c r="G200" s="47" t="s">
        <v>210</v>
      </c>
      <c r="H200" s="24" t="s">
        <v>279</v>
      </c>
      <c r="I200" s="25">
        <v>2</v>
      </c>
      <c r="J200" s="25" t="s">
        <v>583</v>
      </c>
      <c r="K200" s="112"/>
      <c r="L200" s="114">
        <f t="shared" si="30"/>
        <v>0</v>
      </c>
      <c r="M200" s="131"/>
      <c r="N200" s="119" t="str">
        <f t="shared" si="32"/>
        <v/>
      </c>
      <c r="O200" s="118">
        <f t="shared" si="31"/>
        <v>0</v>
      </c>
      <c r="P200" s="123"/>
      <c r="Q200" s="120">
        <f t="shared" si="33"/>
        <v>0</v>
      </c>
    </row>
    <row r="201" spans="1:17" x14ac:dyDescent="0.2">
      <c r="A201" s="135"/>
      <c r="B201" s="109">
        <v>2</v>
      </c>
      <c r="C201" s="166" t="s">
        <v>42</v>
      </c>
      <c r="D201" s="20" t="s">
        <v>60</v>
      </c>
      <c r="E201" s="21" t="s">
        <v>7</v>
      </c>
      <c r="F201" s="22" t="s">
        <v>189</v>
      </c>
      <c r="G201" s="47" t="s">
        <v>211</v>
      </c>
      <c r="H201" s="24" t="s">
        <v>148</v>
      </c>
      <c r="I201" s="25">
        <v>1</v>
      </c>
      <c r="J201" s="161" t="s">
        <v>583</v>
      </c>
      <c r="K201" s="112"/>
      <c r="L201" s="114">
        <f t="shared" si="30"/>
        <v>0</v>
      </c>
      <c r="M201" s="131"/>
      <c r="N201" s="119" t="str">
        <f t="shared" si="32"/>
        <v/>
      </c>
      <c r="O201" s="118">
        <f t="shared" si="31"/>
        <v>0</v>
      </c>
      <c r="P201" s="123"/>
      <c r="Q201" s="120">
        <f t="shared" si="33"/>
        <v>0</v>
      </c>
    </row>
    <row r="202" spans="1:17" s="10" customFormat="1" x14ac:dyDescent="0.2">
      <c r="A202" s="137"/>
      <c r="B202" s="109">
        <v>2</v>
      </c>
      <c r="C202" s="166" t="s">
        <v>42</v>
      </c>
      <c r="D202" s="20" t="s">
        <v>60</v>
      </c>
      <c r="E202" s="21" t="s">
        <v>7</v>
      </c>
      <c r="F202" s="22" t="s">
        <v>189</v>
      </c>
      <c r="G202" s="47" t="s">
        <v>212</v>
      </c>
      <c r="H202" s="27" t="s">
        <v>79</v>
      </c>
      <c r="I202" s="28">
        <v>1</v>
      </c>
      <c r="J202" s="161" t="s">
        <v>583</v>
      </c>
      <c r="K202" s="112"/>
      <c r="L202" s="114">
        <f t="shared" si="30"/>
        <v>0</v>
      </c>
      <c r="M202" s="131"/>
      <c r="N202" s="119" t="str">
        <f t="shared" si="32"/>
        <v/>
      </c>
      <c r="O202" s="118">
        <f t="shared" si="31"/>
        <v>0</v>
      </c>
      <c r="P202" s="124"/>
      <c r="Q202" s="120">
        <f t="shared" si="33"/>
        <v>0</v>
      </c>
    </row>
    <row r="203" spans="1:17" s="10" customFormat="1" x14ac:dyDescent="0.2">
      <c r="A203" s="137"/>
      <c r="B203" s="109">
        <v>2</v>
      </c>
      <c r="C203" s="166" t="s">
        <v>42</v>
      </c>
      <c r="D203" s="20" t="s">
        <v>60</v>
      </c>
      <c r="E203" s="21" t="s">
        <v>7</v>
      </c>
      <c r="F203" s="22" t="s">
        <v>189</v>
      </c>
      <c r="G203" s="47" t="s">
        <v>213</v>
      </c>
      <c r="H203" s="34" t="s">
        <v>285</v>
      </c>
      <c r="I203" s="35">
        <v>1</v>
      </c>
      <c r="J203" s="161" t="s">
        <v>583</v>
      </c>
      <c r="K203" s="112"/>
      <c r="L203" s="114">
        <f t="shared" si="30"/>
        <v>0</v>
      </c>
      <c r="M203" s="131"/>
      <c r="N203" s="119" t="str">
        <f t="shared" si="32"/>
        <v/>
      </c>
      <c r="O203" s="118">
        <f t="shared" si="31"/>
        <v>0</v>
      </c>
      <c r="P203" s="124"/>
      <c r="Q203" s="120">
        <f t="shared" si="33"/>
        <v>0</v>
      </c>
    </row>
    <row r="204" spans="1:17" s="10" customFormat="1" x14ac:dyDescent="0.2">
      <c r="A204" s="137"/>
      <c r="B204" s="109">
        <v>2</v>
      </c>
      <c r="C204" s="166" t="s">
        <v>42</v>
      </c>
      <c r="D204" s="20" t="s">
        <v>60</v>
      </c>
      <c r="E204" s="21" t="s">
        <v>7</v>
      </c>
      <c r="F204" s="22" t="s">
        <v>189</v>
      </c>
      <c r="G204" s="47" t="s">
        <v>214</v>
      </c>
      <c r="H204" s="159" t="s">
        <v>564</v>
      </c>
      <c r="I204" s="28">
        <v>2</v>
      </c>
      <c r="J204" s="25" t="s">
        <v>583</v>
      </c>
      <c r="K204" s="112"/>
      <c r="L204" s="114">
        <f t="shared" si="30"/>
        <v>0</v>
      </c>
      <c r="M204" s="131"/>
      <c r="N204" s="119" t="str">
        <f t="shared" si="32"/>
        <v/>
      </c>
      <c r="O204" s="118">
        <f t="shared" si="31"/>
        <v>0</v>
      </c>
      <c r="P204" s="124"/>
      <c r="Q204" s="120">
        <f t="shared" si="33"/>
        <v>0</v>
      </c>
    </row>
    <row r="205" spans="1:17" s="10" customFormat="1" x14ac:dyDescent="0.2">
      <c r="A205" s="137"/>
      <c r="B205" s="109">
        <v>2</v>
      </c>
      <c r="C205" s="166" t="s">
        <v>42</v>
      </c>
      <c r="D205" s="20" t="s">
        <v>60</v>
      </c>
      <c r="E205" s="21" t="s">
        <v>7</v>
      </c>
      <c r="F205" s="22" t="s">
        <v>189</v>
      </c>
      <c r="G205" s="47" t="s">
        <v>215</v>
      </c>
      <c r="H205" s="27" t="s">
        <v>83</v>
      </c>
      <c r="I205" s="28">
        <v>2</v>
      </c>
      <c r="J205" s="25" t="s">
        <v>583</v>
      </c>
      <c r="K205" s="112"/>
      <c r="L205" s="114">
        <f t="shared" si="30"/>
        <v>0</v>
      </c>
      <c r="M205" s="131"/>
      <c r="N205" s="119" t="str">
        <f t="shared" si="32"/>
        <v/>
      </c>
      <c r="O205" s="118">
        <f t="shared" si="31"/>
        <v>0</v>
      </c>
      <c r="P205" s="124"/>
      <c r="Q205" s="120">
        <f t="shared" si="33"/>
        <v>0</v>
      </c>
    </row>
    <row r="206" spans="1:17" s="10" customFormat="1" x14ac:dyDescent="0.2">
      <c r="A206" s="137"/>
      <c r="B206" s="109">
        <v>2</v>
      </c>
      <c r="C206" s="166" t="s">
        <v>42</v>
      </c>
      <c r="D206" s="20" t="s">
        <v>61</v>
      </c>
      <c r="E206" s="21" t="s">
        <v>102</v>
      </c>
      <c r="F206" s="22" t="s">
        <v>190</v>
      </c>
      <c r="G206" s="31" t="s">
        <v>202</v>
      </c>
      <c r="H206" s="27" t="s">
        <v>103</v>
      </c>
      <c r="I206" s="28">
        <v>1</v>
      </c>
      <c r="J206" s="161" t="s">
        <v>583</v>
      </c>
      <c r="K206" s="112"/>
      <c r="L206" s="114">
        <f t="shared" si="30"/>
        <v>0</v>
      </c>
      <c r="M206" s="131"/>
      <c r="N206" s="119" t="str">
        <f t="shared" si="32"/>
        <v/>
      </c>
      <c r="O206" s="118">
        <f t="shared" si="31"/>
        <v>0</v>
      </c>
      <c r="P206" s="124"/>
      <c r="Q206" s="120">
        <f t="shared" si="33"/>
        <v>0</v>
      </c>
    </row>
    <row r="207" spans="1:17" s="10" customFormat="1" x14ac:dyDescent="0.2">
      <c r="A207" s="137"/>
      <c r="B207" s="109">
        <v>2</v>
      </c>
      <c r="C207" s="166" t="s">
        <v>42</v>
      </c>
      <c r="D207" s="20" t="s">
        <v>61</v>
      </c>
      <c r="E207" s="21" t="s">
        <v>102</v>
      </c>
      <c r="F207" s="22" t="s">
        <v>190</v>
      </c>
      <c r="G207" s="31" t="s">
        <v>181</v>
      </c>
      <c r="H207" s="27" t="s">
        <v>104</v>
      </c>
      <c r="I207" s="28">
        <v>1</v>
      </c>
      <c r="J207" s="161" t="s">
        <v>583</v>
      </c>
      <c r="K207" s="112"/>
      <c r="L207" s="114">
        <f t="shared" si="30"/>
        <v>0</v>
      </c>
      <c r="M207" s="131"/>
      <c r="N207" s="119" t="str">
        <f t="shared" si="32"/>
        <v/>
      </c>
      <c r="O207" s="118">
        <f t="shared" si="31"/>
        <v>0</v>
      </c>
      <c r="P207" s="124"/>
      <c r="Q207" s="120">
        <f t="shared" si="33"/>
        <v>0</v>
      </c>
    </row>
    <row r="208" spans="1:17" s="10" customFormat="1" x14ac:dyDescent="0.2">
      <c r="A208" s="137"/>
      <c r="B208" s="109">
        <v>2</v>
      </c>
      <c r="C208" s="166" t="s">
        <v>42</v>
      </c>
      <c r="D208" s="20" t="s">
        <v>61</v>
      </c>
      <c r="E208" s="21" t="s">
        <v>102</v>
      </c>
      <c r="F208" s="22" t="s">
        <v>190</v>
      </c>
      <c r="G208" s="31" t="s">
        <v>182</v>
      </c>
      <c r="H208" s="159" t="s">
        <v>567</v>
      </c>
      <c r="I208" s="28">
        <v>1</v>
      </c>
      <c r="J208" s="161" t="s">
        <v>583</v>
      </c>
      <c r="K208" s="112"/>
      <c r="L208" s="114">
        <f t="shared" si="30"/>
        <v>0</v>
      </c>
      <c r="M208" s="131"/>
      <c r="N208" s="119" t="str">
        <f t="shared" si="32"/>
        <v/>
      </c>
      <c r="O208" s="118">
        <f t="shared" si="31"/>
        <v>0</v>
      </c>
      <c r="P208" s="124"/>
      <c r="Q208" s="120">
        <f t="shared" si="33"/>
        <v>0</v>
      </c>
    </row>
    <row r="209" spans="1:17" s="10" customFormat="1" x14ac:dyDescent="0.2">
      <c r="A209" s="137"/>
      <c r="B209" s="109">
        <v>2</v>
      </c>
      <c r="C209" s="166" t="s">
        <v>42</v>
      </c>
      <c r="D209" s="20" t="s">
        <v>61</v>
      </c>
      <c r="E209" s="21" t="s">
        <v>102</v>
      </c>
      <c r="F209" s="22" t="s">
        <v>190</v>
      </c>
      <c r="G209" s="31" t="s">
        <v>183</v>
      </c>
      <c r="H209" s="27" t="s">
        <v>105</v>
      </c>
      <c r="I209" s="28">
        <v>2</v>
      </c>
      <c r="J209" s="25" t="s">
        <v>583</v>
      </c>
      <c r="K209" s="112"/>
      <c r="L209" s="114">
        <f t="shared" si="30"/>
        <v>0</v>
      </c>
      <c r="M209" s="131"/>
      <c r="N209" s="119" t="str">
        <f t="shared" si="32"/>
        <v/>
      </c>
      <c r="O209" s="118">
        <f t="shared" si="31"/>
        <v>0</v>
      </c>
      <c r="P209" s="124"/>
      <c r="Q209" s="120">
        <f t="shared" si="33"/>
        <v>0</v>
      </c>
    </row>
    <row r="210" spans="1:17" s="10" customFormat="1" x14ac:dyDescent="0.2">
      <c r="A210" s="137"/>
      <c r="B210" s="109">
        <v>2</v>
      </c>
      <c r="C210" s="166" t="s">
        <v>42</v>
      </c>
      <c r="D210" s="20" t="s">
        <v>61</v>
      </c>
      <c r="E210" s="21" t="s">
        <v>102</v>
      </c>
      <c r="F210" s="22" t="s">
        <v>190</v>
      </c>
      <c r="G210" s="31" t="s">
        <v>184</v>
      </c>
      <c r="H210" s="27" t="s">
        <v>106</v>
      </c>
      <c r="I210" s="28">
        <v>2</v>
      </c>
      <c r="J210" s="25" t="s">
        <v>583</v>
      </c>
      <c r="K210" s="112"/>
      <c r="L210" s="114">
        <f t="shared" si="30"/>
        <v>0</v>
      </c>
      <c r="M210" s="131"/>
      <c r="N210" s="119" t="str">
        <f t="shared" si="32"/>
        <v/>
      </c>
      <c r="O210" s="118">
        <f t="shared" si="31"/>
        <v>0</v>
      </c>
      <c r="P210" s="124"/>
      <c r="Q210" s="120">
        <f t="shared" si="33"/>
        <v>0</v>
      </c>
    </row>
    <row r="211" spans="1:17" s="10" customFormat="1" x14ac:dyDescent="0.2">
      <c r="A211" s="137"/>
      <c r="B211" s="109">
        <v>2</v>
      </c>
      <c r="C211" s="166" t="s">
        <v>42</v>
      </c>
      <c r="D211" s="20" t="s">
        <v>61</v>
      </c>
      <c r="E211" s="21" t="s">
        <v>102</v>
      </c>
      <c r="F211" s="22" t="s">
        <v>190</v>
      </c>
      <c r="G211" s="31" t="s">
        <v>185</v>
      </c>
      <c r="H211" s="27" t="s">
        <v>107</v>
      </c>
      <c r="I211" s="28">
        <v>1</v>
      </c>
      <c r="J211" s="161" t="s">
        <v>583</v>
      </c>
      <c r="K211" s="112"/>
      <c r="L211" s="114">
        <f t="shared" ref="L211:L277" si="40">IF($K211="",0,IFERROR(VLOOKUP($K211,טבלת_יישום,2,0),0))</f>
        <v>0</v>
      </c>
      <c r="M211" s="131"/>
      <c r="N211" s="119" t="str">
        <f t="shared" si="32"/>
        <v/>
      </c>
      <c r="O211" s="118">
        <f t="shared" ref="O211:O277" si="41">IF($N211="",0,IFERROR(VLOOKUP($N211,טבלת_יישום,2,0),0))</f>
        <v>0</v>
      </c>
      <c r="P211" s="124"/>
      <c r="Q211" s="120">
        <f t="shared" si="33"/>
        <v>0</v>
      </c>
    </row>
    <row r="212" spans="1:17" ht="30" x14ac:dyDescent="0.2">
      <c r="A212" s="135"/>
      <c r="B212" s="109">
        <v>2</v>
      </c>
      <c r="C212" s="166" t="s">
        <v>42</v>
      </c>
      <c r="D212" s="20" t="s">
        <v>462</v>
      </c>
      <c r="E212" s="21" t="s">
        <v>565</v>
      </c>
      <c r="F212" s="22" t="s">
        <v>191</v>
      </c>
      <c r="G212" s="23">
        <v>1</v>
      </c>
      <c r="H212" s="24" t="s">
        <v>566</v>
      </c>
      <c r="I212" s="25">
        <v>2</v>
      </c>
      <c r="J212" s="25" t="s">
        <v>583</v>
      </c>
      <c r="K212" s="112"/>
      <c r="L212" s="114">
        <f t="shared" si="40"/>
        <v>0</v>
      </c>
      <c r="M212" s="131"/>
      <c r="N212" s="119" t="str">
        <f t="shared" ref="N212:N278" si="42">IF(K212="","",K212)</f>
        <v/>
      </c>
      <c r="O212" s="118">
        <f t="shared" si="41"/>
        <v>0</v>
      </c>
      <c r="P212" s="123"/>
      <c r="Q212" s="120">
        <f t="shared" ref="Q212:Q278" si="43">IFERROR(O212-L212,0)</f>
        <v>0</v>
      </c>
    </row>
    <row r="213" spans="1:17" s="10" customFormat="1" ht="30" x14ac:dyDescent="0.2">
      <c r="A213" s="137"/>
      <c r="B213" s="109">
        <v>2</v>
      </c>
      <c r="C213" s="166" t="s">
        <v>42</v>
      </c>
      <c r="D213" s="20" t="s">
        <v>64</v>
      </c>
      <c r="E213" s="21" t="s">
        <v>158</v>
      </c>
      <c r="F213" s="22" t="s">
        <v>192</v>
      </c>
      <c r="G213" s="31" t="s">
        <v>202</v>
      </c>
      <c r="H213" s="27" t="s">
        <v>118</v>
      </c>
      <c r="I213" s="28">
        <v>1</v>
      </c>
      <c r="J213" s="161" t="s">
        <v>583</v>
      </c>
      <c r="K213" s="112"/>
      <c r="L213" s="114">
        <f t="shared" si="40"/>
        <v>0</v>
      </c>
      <c r="M213" s="131"/>
      <c r="N213" s="119" t="str">
        <f t="shared" si="42"/>
        <v/>
      </c>
      <c r="O213" s="118">
        <f t="shared" si="41"/>
        <v>0</v>
      </c>
      <c r="P213" s="124"/>
      <c r="Q213" s="120">
        <f t="shared" si="43"/>
        <v>0</v>
      </c>
    </row>
    <row r="214" spans="1:17" s="10" customFormat="1" ht="30" x14ac:dyDescent="0.2">
      <c r="A214" s="137"/>
      <c r="B214" s="109">
        <v>2</v>
      </c>
      <c r="C214" s="166" t="s">
        <v>42</v>
      </c>
      <c r="D214" s="20" t="s">
        <v>64</v>
      </c>
      <c r="E214" s="21" t="s">
        <v>158</v>
      </c>
      <c r="F214" s="22" t="s">
        <v>192</v>
      </c>
      <c r="G214" s="31" t="s">
        <v>181</v>
      </c>
      <c r="H214" s="27" t="s">
        <v>119</v>
      </c>
      <c r="I214" s="28">
        <v>2</v>
      </c>
      <c r="J214" s="25" t="s">
        <v>583</v>
      </c>
      <c r="K214" s="112"/>
      <c r="L214" s="114">
        <f t="shared" si="40"/>
        <v>0</v>
      </c>
      <c r="M214" s="131"/>
      <c r="N214" s="119" t="str">
        <f t="shared" si="42"/>
        <v/>
      </c>
      <c r="O214" s="118">
        <f t="shared" si="41"/>
        <v>0</v>
      </c>
      <c r="P214" s="124"/>
      <c r="Q214" s="120">
        <f t="shared" si="43"/>
        <v>0</v>
      </c>
    </row>
    <row r="215" spans="1:17" s="10" customFormat="1" ht="30" x14ac:dyDescent="0.2">
      <c r="A215" s="137"/>
      <c r="B215" s="109">
        <v>2</v>
      </c>
      <c r="C215" s="166" t="s">
        <v>42</v>
      </c>
      <c r="D215" s="20" t="s">
        <v>64</v>
      </c>
      <c r="E215" s="21" t="s">
        <v>158</v>
      </c>
      <c r="F215" s="22" t="s">
        <v>192</v>
      </c>
      <c r="G215" s="31" t="s">
        <v>182</v>
      </c>
      <c r="H215" s="27" t="s">
        <v>120</v>
      </c>
      <c r="I215" s="28">
        <v>1</v>
      </c>
      <c r="J215" s="25" t="s">
        <v>582</v>
      </c>
      <c r="K215" s="112"/>
      <c r="L215" s="114">
        <f t="shared" si="40"/>
        <v>0</v>
      </c>
      <c r="M215" s="131"/>
      <c r="N215" s="119" t="str">
        <f t="shared" si="42"/>
        <v/>
      </c>
      <c r="O215" s="118">
        <f t="shared" si="41"/>
        <v>0</v>
      </c>
      <c r="P215" s="124"/>
      <c r="Q215" s="120">
        <f t="shared" si="43"/>
        <v>0</v>
      </c>
    </row>
    <row r="216" spans="1:17" s="10" customFormat="1" ht="30" x14ac:dyDescent="0.2">
      <c r="A216" s="137"/>
      <c r="B216" s="109">
        <v>2</v>
      </c>
      <c r="C216" s="166" t="s">
        <v>42</v>
      </c>
      <c r="D216" s="20" t="s">
        <v>64</v>
      </c>
      <c r="E216" s="21" t="s">
        <v>158</v>
      </c>
      <c r="F216" s="22" t="s">
        <v>192</v>
      </c>
      <c r="G216" s="31" t="s">
        <v>183</v>
      </c>
      <c r="H216" s="27" t="s">
        <v>606</v>
      </c>
      <c r="I216" s="28">
        <v>1</v>
      </c>
      <c r="J216" s="161" t="s">
        <v>583</v>
      </c>
      <c r="K216" s="112"/>
      <c r="L216" s="114">
        <f t="shared" si="40"/>
        <v>0</v>
      </c>
      <c r="M216" s="131"/>
      <c r="N216" s="119" t="str">
        <f t="shared" si="42"/>
        <v/>
      </c>
      <c r="O216" s="118">
        <f t="shared" si="41"/>
        <v>0</v>
      </c>
      <c r="P216" s="124"/>
      <c r="Q216" s="120">
        <f t="shared" si="43"/>
        <v>0</v>
      </c>
    </row>
    <row r="217" spans="1:17" s="10" customFormat="1" ht="30" x14ac:dyDescent="0.2">
      <c r="A217" s="137"/>
      <c r="B217" s="109">
        <v>2</v>
      </c>
      <c r="C217" s="166" t="s">
        <v>42</v>
      </c>
      <c r="D217" s="20" t="s">
        <v>64</v>
      </c>
      <c r="E217" s="21" t="s">
        <v>158</v>
      </c>
      <c r="F217" s="22" t="s">
        <v>192</v>
      </c>
      <c r="G217" s="31" t="s">
        <v>184</v>
      </c>
      <c r="H217" s="34" t="s">
        <v>286</v>
      </c>
      <c r="I217" s="35">
        <v>1</v>
      </c>
      <c r="J217" s="161" t="s">
        <v>583</v>
      </c>
      <c r="K217" s="112"/>
      <c r="L217" s="114">
        <f t="shared" si="40"/>
        <v>0</v>
      </c>
      <c r="M217" s="131"/>
      <c r="N217" s="119" t="str">
        <f t="shared" si="42"/>
        <v/>
      </c>
      <c r="O217" s="118">
        <f t="shared" si="41"/>
        <v>0</v>
      </c>
      <c r="P217" s="124"/>
      <c r="Q217" s="120">
        <f t="shared" si="43"/>
        <v>0</v>
      </c>
    </row>
    <row r="218" spans="1:17" s="10" customFormat="1" ht="30" x14ac:dyDescent="0.2">
      <c r="A218" s="137"/>
      <c r="B218" s="109">
        <v>2</v>
      </c>
      <c r="C218" s="166" t="s">
        <v>42</v>
      </c>
      <c r="D218" s="20" t="s">
        <v>64</v>
      </c>
      <c r="E218" s="21" t="s">
        <v>158</v>
      </c>
      <c r="F218" s="22" t="s">
        <v>192</v>
      </c>
      <c r="G218" s="31" t="s">
        <v>185</v>
      </c>
      <c r="H218" s="34" t="s">
        <v>121</v>
      </c>
      <c r="I218" s="35">
        <v>1</v>
      </c>
      <c r="J218" s="161" t="s">
        <v>583</v>
      </c>
      <c r="K218" s="112"/>
      <c r="L218" s="114">
        <f t="shared" si="40"/>
        <v>0</v>
      </c>
      <c r="M218" s="131"/>
      <c r="N218" s="119" t="str">
        <f t="shared" si="42"/>
        <v/>
      </c>
      <c r="O218" s="118">
        <f t="shared" si="41"/>
        <v>0</v>
      </c>
      <c r="P218" s="124"/>
      <c r="Q218" s="120">
        <f t="shared" si="43"/>
        <v>0</v>
      </c>
    </row>
    <row r="219" spans="1:17" s="10" customFormat="1" ht="30" x14ac:dyDescent="0.2">
      <c r="A219" s="137"/>
      <c r="B219" s="109">
        <v>2</v>
      </c>
      <c r="C219" s="166" t="s">
        <v>42</v>
      </c>
      <c r="D219" s="20" t="s">
        <v>64</v>
      </c>
      <c r="E219" s="21" t="s">
        <v>158</v>
      </c>
      <c r="F219" s="22" t="s">
        <v>192</v>
      </c>
      <c r="G219" s="31" t="s">
        <v>186</v>
      </c>
      <c r="H219" s="27" t="s">
        <v>425</v>
      </c>
      <c r="I219" s="28">
        <v>1</v>
      </c>
      <c r="J219" s="25" t="s">
        <v>582</v>
      </c>
      <c r="K219" s="112"/>
      <c r="L219" s="114">
        <f t="shared" si="40"/>
        <v>0</v>
      </c>
      <c r="M219" s="131"/>
      <c r="N219" s="119" t="str">
        <f t="shared" si="42"/>
        <v/>
      </c>
      <c r="O219" s="118">
        <f t="shared" si="41"/>
        <v>0</v>
      </c>
      <c r="P219" s="124"/>
      <c r="Q219" s="120">
        <f t="shared" si="43"/>
        <v>0</v>
      </c>
    </row>
    <row r="220" spans="1:17" ht="30" x14ac:dyDescent="0.2">
      <c r="A220" s="135"/>
      <c r="B220" s="109">
        <v>2</v>
      </c>
      <c r="C220" s="166" t="s">
        <v>42</v>
      </c>
      <c r="D220" s="20" t="s">
        <v>64</v>
      </c>
      <c r="E220" s="21" t="s">
        <v>158</v>
      </c>
      <c r="F220" s="22" t="s">
        <v>192</v>
      </c>
      <c r="G220" s="31" t="s">
        <v>187</v>
      </c>
      <c r="H220" s="24" t="s">
        <v>287</v>
      </c>
      <c r="I220" s="25">
        <v>2</v>
      </c>
      <c r="J220" s="25" t="s">
        <v>583</v>
      </c>
      <c r="K220" s="112"/>
      <c r="L220" s="114">
        <f t="shared" si="40"/>
        <v>0</v>
      </c>
      <c r="M220" s="131"/>
      <c r="N220" s="119" t="str">
        <f t="shared" si="42"/>
        <v/>
      </c>
      <c r="O220" s="118">
        <f t="shared" si="41"/>
        <v>0</v>
      </c>
      <c r="P220" s="123"/>
      <c r="Q220" s="120">
        <f t="shared" si="43"/>
        <v>0</v>
      </c>
    </row>
    <row r="221" spans="1:17" x14ac:dyDescent="0.2">
      <c r="A221" s="135"/>
      <c r="B221" s="109">
        <v>2</v>
      </c>
      <c r="C221" s="166" t="s">
        <v>42</v>
      </c>
      <c r="D221" s="20" t="s">
        <v>65</v>
      </c>
      <c r="E221" s="21" t="s">
        <v>640</v>
      </c>
      <c r="F221" s="22" t="s">
        <v>193</v>
      </c>
      <c r="G221" s="23">
        <v>1</v>
      </c>
      <c r="H221" s="24" t="s">
        <v>639</v>
      </c>
      <c r="I221" s="25">
        <v>1</v>
      </c>
      <c r="J221" s="161" t="s">
        <v>583</v>
      </c>
      <c r="K221" s="112"/>
      <c r="L221" s="114">
        <f t="shared" si="40"/>
        <v>0</v>
      </c>
      <c r="M221" s="131"/>
      <c r="N221" s="119" t="str">
        <f t="shared" si="42"/>
        <v/>
      </c>
      <c r="O221" s="118">
        <f t="shared" si="41"/>
        <v>0</v>
      </c>
      <c r="P221" s="123"/>
      <c r="Q221" s="120">
        <f t="shared" si="43"/>
        <v>0</v>
      </c>
    </row>
    <row r="222" spans="1:17" x14ac:dyDescent="0.2">
      <c r="A222" s="135"/>
      <c r="B222" s="109">
        <v>2</v>
      </c>
      <c r="C222" s="166" t="s">
        <v>42</v>
      </c>
      <c r="D222" s="20" t="s">
        <v>65</v>
      </c>
      <c r="E222" s="21" t="s">
        <v>640</v>
      </c>
      <c r="F222" s="22" t="s">
        <v>193</v>
      </c>
      <c r="G222" s="23">
        <v>2</v>
      </c>
      <c r="H222" s="24" t="s">
        <v>541</v>
      </c>
      <c r="I222" s="25">
        <v>1</v>
      </c>
      <c r="J222" s="161" t="s">
        <v>583</v>
      </c>
      <c r="K222" s="112"/>
      <c r="L222" s="114">
        <f t="shared" si="40"/>
        <v>0</v>
      </c>
      <c r="M222" s="131"/>
      <c r="N222" s="119" t="str">
        <f t="shared" ref="N222" si="44">IF(K222="","",K222)</f>
        <v/>
      </c>
      <c r="O222" s="118">
        <f t="shared" si="41"/>
        <v>0</v>
      </c>
      <c r="P222" s="123"/>
      <c r="Q222" s="120">
        <f t="shared" ref="Q222" si="45">IFERROR(O222-L222,0)</f>
        <v>0</v>
      </c>
    </row>
    <row r="223" spans="1:17" s="1" customFormat="1" ht="28.5" x14ac:dyDescent="0.2">
      <c r="A223" s="139"/>
      <c r="B223" s="109">
        <v>2</v>
      </c>
      <c r="C223" s="166" t="s">
        <v>42</v>
      </c>
      <c r="D223" s="20" t="s">
        <v>65</v>
      </c>
      <c r="E223" s="21" t="s">
        <v>640</v>
      </c>
      <c r="F223" s="22" t="s">
        <v>193</v>
      </c>
      <c r="G223" s="23">
        <v>3</v>
      </c>
      <c r="H223" s="48" t="s">
        <v>495</v>
      </c>
      <c r="I223" s="37">
        <v>2</v>
      </c>
      <c r="J223" s="25" t="s">
        <v>583</v>
      </c>
      <c r="K223" s="112"/>
      <c r="L223" s="114">
        <f>IF($K223="",0,IFERROR(VLOOKUP($K223,טבלת_יישום,2,0),0))</f>
        <v>0</v>
      </c>
      <c r="M223" s="131"/>
      <c r="N223" s="119" t="str">
        <f>IF(K223="","",K223)</f>
        <v/>
      </c>
      <c r="O223" s="118">
        <f>IF($N223="",0,IFERROR(VLOOKUP($N223,טבלת_יישום,2,0),0))</f>
        <v>0</v>
      </c>
      <c r="P223" s="126"/>
      <c r="Q223" s="120">
        <f>IFERROR(O223-L223,0)</f>
        <v>0</v>
      </c>
    </row>
    <row r="224" spans="1:17" s="10" customFormat="1" x14ac:dyDescent="0.2">
      <c r="A224" s="137"/>
      <c r="B224" s="109">
        <v>2</v>
      </c>
      <c r="C224" s="166" t="s">
        <v>42</v>
      </c>
      <c r="D224" s="20" t="s">
        <v>65</v>
      </c>
      <c r="E224" s="21" t="s">
        <v>640</v>
      </c>
      <c r="F224" s="22" t="s">
        <v>193</v>
      </c>
      <c r="G224" s="23">
        <v>4</v>
      </c>
      <c r="H224" s="147" t="s">
        <v>499</v>
      </c>
      <c r="I224" s="35">
        <v>1</v>
      </c>
      <c r="J224" s="161" t="s">
        <v>583</v>
      </c>
      <c r="K224" s="112"/>
      <c r="L224" s="114">
        <f t="shared" si="40"/>
        <v>0</v>
      </c>
      <c r="M224" s="131"/>
      <c r="N224" s="119" t="str">
        <f t="shared" si="42"/>
        <v/>
      </c>
      <c r="O224" s="118">
        <f t="shared" si="41"/>
        <v>0</v>
      </c>
      <c r="P224" s="124"/>
      <c r="Q224" s="120">
        <f t="shared" si="43"/>
        <v>0</v>
      </c>
    </row>
    <row r="225" spans="1:17" x14ac:dyDescent="0.2">
      <c r="A225" s="135"/>
      <c r="B225" s="109">
        <v>2</v>
      </c>
      <c r="C225" s="166" t="s">
        <v>42</v>
      </c>
      <c r="D225" s="20" t="s">
        <v>65</v>
      </c>
      <c r="E225" s="21" t="s">
        <v>640</v>
      </c>
      <c r="F225" s="22" t="s">
        <v>193</v>
      </c>
      <c r="G225" s="23">
        <v>5</v>
      </c>
      <c r="H225" s="36" t="s">
        <v>493</v>
      </c>
      <c r="I225" s="37">
        <v>1</v>
      </c>
      <c r="J225" s="161" t="s">
        <v>583</v>
      </c>
      <c r="K225" s="112"/>
      <c r="L225" s="114">
        <f t="shared" si="40"/>
        <v>0</v>
      </c>
      <c r="M225" s="131"/>
      <c r="N225" s="119" t="str">
        <f t="shared" si="42"/>
        <v/>
      </c>
      <c r="O225" s="118">
        <f t="shared" si="41"/>
        <v>0</v>
      </c>
      <c r="P225" s="123"/>
      <c r="Q225" s="120">
        <f t="shared" si="43"/>
        <v>0</v>
      </c>
    </row>
    <row r="226" spans="1:17" ht="28.5" x14ac:dyDescent="0.2">
      <c r="A226" s="135"/>
      <c r="B226" s="109">
        <v>2</v>
      </c>
      <c r="C226" s="166" t="s">
        <v>42</v>
      </c>
      <c r="D226" s="20" t="s">
        <v>65</v>
      </c>
      <c r="E226" s="21" t="s">
        <v>640</v>
      </c>
      <c r="F226" s="22" t="s">
        <v>193</v>
      </c>
      <c r="G226" s="23">
        <v>6</v>
      </c>
      <c r="H226" s="24" t="s">
        <v>522</v>
      </c>
      <c r="I226" s="25">
        <v>1</v>
      </c>
      <c r="J226" s="161" t="s">
        <v>583</v>
      </c>
      <c r="K226" s="112"/>
      <c r="L226" s="114">
        <f t="shared" si="40"/>
        <v>0</v>
      </c>
      <c r="M226" s="131"/>
      <c r="N226" s="119" t="str">
        <f t="shared" si="42"/>
        <v/>
      </c>
      <c r="O226" s="118">
        <f t="shared" si="41"/>
        <v>0</v>
      </c>
      <c r="P226" s="123"/>
      <c r="Q226" s="120">
        <f t="shared" si="43"/>
        <v>0</v>
      </c>
    </row>
    <row r="227" spans="1:17" x14ac:dyDescent="0.2">
      <c r="A227" s="135"/>
      <c r="B227" s="109">
        <v>2</v>
      </c>
      <c r="C227" s="166" t="s">
        <v>42</v>
      </c>
      <c r="D227" s="20" t="s">
        <v>65</v>
      </c>
      <c r="E227" s="21" t="s">
        <v>640</v>
      </c>
      <c r="F227" s="22" t="s">
        <v>193</v>
      </c>
      <c r="G227" s="23">
        <v>7</v>
      </c>
      <c r="H227" s="36" t="s">
        <v>30</v>
      </c>
      <c r="I227" s="37">
        <v>1</v>
      </c>
      <c r="J227" s="161" t="s">
        <v>583</v>
      </c>
      <c r="K227" s="112"/>
      <c r="L227" s="114">
        <f t="shared" si="40"/>
        <v>0</v>
      </c>
      <c r="M227" s="131"/>
      <c r="N227" s="119" t="str">
        <f t="shared" si="42"/>
        <v/>
      </c>
      <c r="O227" s="118">
        <f t="shared" si="41"/>
        <v>0</v>
      </c>
      <c r="P227" s="123"/>
      <c r="Q227" s="120">
        <f t="shared" si="43"/>
        <v>0</v>
      </c>
    </row>
    <row r="228" spans="1:17" x14ac:dyDescent="0.2">
      <c r="A228" s="135"/>
      <c r="B228" s="109">
        <v>2</v>
      </c>
      <c r="C228" s="166" t="s">
        <v>42</v>
      </c>
      <c r="D228" s="20" t="s">
        <v>65</v>
      </c>
      <c r="E228" s="21" t="s">
        <v>640</v>
      </c>
      <c r="F228" s="22" t="s">
        <v>193</v>
      </c>
      <c r="G228" s="23">
        <v>8</v>
      </c>
      <c r="H228" s="36" t="s">
        <v>494</v>
      </c>
      <c r="I228" s="37">
        <v>1</v>
      </c>
      <c r="J228" s="161" t="s">
        <v>583</v>
      </c>
      <c r="K228" s="112"/>
      <c r="L228" s="114">
        <f t="shared" si="40"/>
        <v>0</v>
      </c>
      <c r="M228" s="131"/>
      <c r="N228" s="119" t="str">
        <f t="shared" si="42"/>
        <v/>
      </c>
      <c r="O228" s="118">
        <f t="shared" si="41"/>
        <v>0</v>
      </c>
      <c r="P228" s="123"/>
      <c r="Q228" s="120">
        <f t="shared" si="43"/>
        <v>0</v>
      </c>
    </row>
    <row r="229" spans="1:17" s="1" customFormat="1" x14ac:dyDescent="0.2">
      <c r="A229" s="139"/>
      <c r="B229" s="109">
        <v>2</v>
      </c>
      <c r="C229" s="166" t="s">
        <v>42</v>
      </c>
      <c r="D229" s="20" t="s">
        <v>65</v>
      </c>
      <c r="E229" s="21" t="s">
        <v>640</v>
      </c>
      <c r="F229" s="22" t="s">
        <v>193</v>
      </c>
      <c r="G229" s="23">
        <v>9</v>
      </c>
      <c r="H229" s="36" t="s">
        <v>31</v>
      </c>
      <c r="I229" s="37">
        <v>1</v>
      </c>
      <c r="J229" s="161" t="s">
        <v>583</v>
      </c>
      <c r="K229" s="112"/>
      <c r="L229" s="114">
        <f t="shared" si="40"/>
        <v>0</v>
      </c>
      <c r="M229" s="131"/>
      <c r="N229" s="119" t="str">
        <f t="shared" si="42"/>
        <v/>
      </c>
      <c r="O229" s="118">
        <f t="shared" si="41"/>
        <v>0</v>
      </c>
      <c r="P229" s="126"/>
      <c r="Q229" s="120">
        <f t="shared" si="43"/>
        <v>0</v>
      </c>
    </row>
    <row r="230" spans="1:17" s="10" customFormat="1" x14ac:dyDescent="0.2">
      <c r="A230" s="137"/>
      <c r="B230" s="109">
        <v>2</v>
      </c>
      <c r="C230" s="166" t="s">
        <v>42</v>
      </c>
      <c r="D230" s="20" t="s">
        <v>65</v>
      </c>
      <c r="E230" s="21" t="s">
        <v>640</v>
      </c>
      <c r="F230" s="22" t="s">
        <v>193</v>
      </c>
      <c r="G230" s="23">
        <v>10</v>
      </c>
      <c r="H230" s="148" t="s">
        <v>500</v>
      </c>
      <c r="I230" s="28">
        <v>2</v>
      </c>
      <c r="J230" s="25" t="s">
        <v>583</v>
      </c>
      <c r="K230" s="112"/>
      <c r="L230" s="114">
        <f t="shared" si="40"/>
        <v>0</v>
      </c>
      <c r="M230" s="131"/>
      <c r="N230" s="119" t="str">
        <f t="shared" si="42"/>
        <v/>
      </c>
      <c r="O230" s="118">
        <f t="shared" si="41"/>
        <v>0</v>
      </c>
      <c r="P230" s="124"/>
      <c r="Q230" s="120">
        <f t="shared" si="43"/>
        <v>0</v>
      </c>
    </row>
    <row r="231" spans="1:17" s="10" customFormat="1" x14ac:dyDescent="0.2">
      <c r="A231" s="137"/>
      <c r="B231" s="109">
        <v>2</v>
      </c>
      <c r="C231" s="166" t="s">
        <v>42</v>
      </c>
      <c r="D231" s="20" t="s">
        <v>65</v>
      </c>
      <c r="E231" s="21" t="s">
        <v>640</v>
      </c>
      <c r="F231" s="22" t="s">
        <v>193</v>
      </c>
      <c r="G231" s="23">
        <v>11</v>
      </c>
      <c r="H231" s="147" t="s">
        <v>496</v>
      </c>
      <c r="I231" s="28">
        <v>2</v>
      </c>
      <c r="J231" s="25" t="s">
        <v>583</v>
      </c>
      <c r="K231" s="112"/>
      <c r="L231" s="114">
        <f t="shared" si="40"/>
        <v>0</v>
      </c>
      <c r="M231" s="131"/>
      <c r="N231" s="119" t="str">
        <f t="shared" si="42"/>
        <v/>
      </c>
      <c r="O231" s="118">
        <f t="shared" si="41"/>
        <v>0</v>
      </c>
      <c r="P231" s="124"/>
      <c r="Q231" s="120">
        <f t="shared" si="43"/>
        <v>0</v>
      </c>
    </row>
    <row r="232" spans="1:17" s="10" customFormat="1" x14ac:dyDescent="0.2">
      <c r="A232" s="137"/>
      <c r="B232" s="109">
        <v>2</v>
      </c>
      <c r="C232" s="166" t="s">
        <v>42</v>
      </c>
      <c r="D232" s="20" t="s">
        <v>65</v>
      </c>
      <c r="E232" s="21" t="s">
        <v>640</v>
      </c>
      <c r="F232" s="22" t="s">
        <v>193</v>
      </c>
      <c r="G232" s="23">
        <v>12</v>
      </c>
      <c r="H232" s="147" t="s">
        <v>497</v>
      </c>
      <c r="I232" s="28">
        <v>1</v>
      </c>
      <c r="J232" s="161" t="s">
        <v>583</v>
      </c>
      <c r="K232" s="112"/>
      <c r="L232" s="114">
        <f t="shared" si="40"/>
        <v>0</v>
      </c>
      <c r="M232" s="131"/>
      <c r="N232" s="119" t="str">
        <f t="shared" si="42"/>
        <v/>
      </c>
      <c r="O232" s="118">
        <f t="shared" si="41"/>
        <v>0</v>
      </c>
      <c r="P232" s="124"/>
      <c r="Q232" s="120">
        <f t="shared" si="43"/>
        <v>0</v>
      </c>
    </row>
    <row r="233" spans="1:17" s="10" customFormat="1" x14ac:dyDescent="0.2">
      <c r="A233" s="137"/>
      <c r="B233" s="109">
        <v>2</v>
      </c>
      <c r="C233" s="166" t="s">
        <v>42</v>
      </c>
      <c r="D233" s="20" t="s">
        <v>65</v>
      </c>
      <c r="E233" s="21" t="s">
        <v>640</v>
      </c>
      <c r="F233" s="22" t="s">
        <v>193</v>
      </c>
      <c r="G233" s="23">
        <v>13</v>
      </c>
      <c r="H233" s="34" t="s">
        <v>288</v>
      </c>
      <c r="I233" s="35">
        <v>1</v>
      </c>
      <c r="J233" s="161" t="s">
        <v>583</v>
      </c>
      <c r="K233" s="112"/>
      <c r="L233" s="114">
        <f t="shared" si="40"/>
        <v>0</v>
      </c>
      <c r="M233" s="131"/>
      <c r="N233" s="119" t="str">
        <f t="shared" si="42"/>
        <v/>
      </c>
      <c r="O233" s="118">
        <f t="shared" si="41"/>
        <v>0</v>
      </c>
      <c r="P233" s="124"/>
      <c r="Q233" s="120">
        <f t="shared" si="43"/>
        <v>0</v>
      </c>
    </row>
    <row r="234" spans="1:17" s="1" customFormat="1" ht="28.5" x14ac:dyDescent="0.2">
      <c r="A234" s="139"/>
      <c r="B234" s="109">
        <v>2</v>
      </c>
      <c r="C234" s="166" t="s">
        <v>42</v>
      </c>
      <c r="D234" s="20" t="s">
        <v>65</v>
      </c>
      <c r="E234" s="21" t="s">
        <v>640</v>
      </c>
      <c r="F234" s="22" t="s">
        <v>193</v>
      </c>
      <c r="G234" s="23">
        <v>14</v>
      </c>
      <c r="H234" s="48" t="s">
        <v>523</v>
      </c>
      <c r="I234" s="37">
        <v>1</v>
      </c>
      <c r="J234" s="161" t="s">
        <v>583</v>
      </c>
      <c r="K234" s="112"/>
      <c r="L234" s="114">
        <f t="shared" si="40"/>
        <v>0</v>
      </c>
      <c r="M234" s="131"/>
      <c r="N234" s="119" t="str">
        <f t="shared" si="42"/>
        <v/>
      </c>
      <c r="O234" s="118">
        <f t="shared" si="41"/>
        <v>0</v>
      </c>
      <c r="P234" s="126"/>
      <c r="Q234" s="120">
        <f t="shared" si="43"/>
        <v>0</v>
      </c>
    </row>
    <row r="235" spans="1:17" s="10" customFormat="1" ht="42.75" x14ac:dyDescent="0.2">
      <c r="A235" s="137"/>
      <c r="B235" s="109">
        <v>2</v>
      </c>
      <c r="C235" s="166" t="s">
        <v>42</v>
      </c>
      <c r="D235" s="20" t="s">
        <v>65</v>
      </c>
      <c r="E235" s="21" t="s">
        <v>640</v>
      </c>
      <c r="F235" s="22" t="s">
        <v>193</v>
      </c>
      <c r="G235" s="23">
        <v>15</v>
      </c>
      <c r="H235" s="149" t="s">
        <v>505</v>
      </c>
      <c r="I235" s="50">
        <v>2</v>
      </c>
      <c r="J235" s="25" t="s">
        <v>583</v>
      </c>
      <c r="K235" s="112"/>
      <c r="L235" s="114">
        <f t="shared" si="40"/>
        <v>0</v>
      </c>
      <c r="M235" s="131"/>
      <c r="N235" s="119" t="str">
        <f t="shared" si="42"/>
        <v/>
      </c>
      <c r="O235" s="118">
        <f t="shared" si="41"/>
        <v>0</v>
      </c>
      <c r="P235" s="124"/>
      <c r="Q235" s="120">
        <f t="shared" si="43"/>
        <v>0</v>
      </c>
    </row>
    <row r="236" spans="1:17" s="10" customFormat="1" x14ac:dyDescent="0.2">
      <c r="A236" s="137"/>
      <c r="B236" s="109">
        <v>2</v>
      </c>
      <c r="C236" s="166" t="s">
        <v>42</v>
      </c>
      <c r="D236" s="20" t="s">
        <v>65</v>
      </c>
      <c r="E236" s="21" t="s">
        <v>640</v>
      </c>
      <c r="F236" s="22" t="s">
        <v>193</v>
      </c>
      <c r="G236" s="23">
        <v>16</v>
      </c>
      <c r="H236" s="27" t="s">
        <v>114</v>
      </c>
      <c r="I236" s="28">
        <v>2</v>
      </c>
      <c r="J236" s="25" t="s">
        <v>583</v>
      </c>
      <c r="K236" s="112"/>
      <c r="L236" s="114">
        <f t="shared" si="40"/>
        <v>0</v>
      </c>
      <c r="M236" s="131"/>
      <c r="N236" s="119" t="str">
        <f t="shared" si="42"/>
        <v/>
      </c>
      <c r="O236" s="118">
        <f t="shared" si="41"/>
        <v>0</v>
      </c>
      <c r="P236" s="124"/>
      <c r="Q236" s="120">
        <f t="shared" si="43"/>
        <v>0</v>
      </c>
    </row>
    <row r="237" spans="1:17" s="10" customFormat="1" x14ac:dyDescent="0.2">
      <c r="A237" s="137"/>
      <c r="B237" s="109">
        <v>2</v>
      </c>
      <c r="C237" s="166" t="s">
        <v>42</v>
      </c>
      <c r="D237" s="20" t="s">
        <v>65</v>
      </c>
      <c r="E237" s="21" t="s">
        <v>640</v>
      </c>
      <c r="F237" s="22" t="s">
        <v>193</v>
      </c>
      <c r="G237" s="23">
        <v>17</v>
      </c>
      <c r="H237" s="27" t="s">
        <v>116</v>
      </c>
      <c r="I237" s="28">
        <v>2</v>
      </c>
      <c r="J237" s="25" t="s">
        <v>583</v>
      </c>
      <c r="K237" s="112"/>
      <c r="L237" s="114">
        <f t="shared" si="40"/>
        <v>0</v>
      </c>
      <c r="M237" s="131"/>
      <c r="N237" s="119" t="str">
        <f t="shared" si="42"/>
        <v/>
      </c>
      <c r="O237" s="118">
        <f t="shared" si="41"/>
        <v>0</v>
      </c>
      <c r="P237" s="124"/>
      <c r="Q237" s="120">
        <f t="shared" si="43"/>
        <v>0</v>
      </c>
    </row>
    <row r="238" spans="1:17" x14ac:dyDescent="0.2">
      <c r="A238" s="135"/>
      <c r="B238" s="109">
        <v>2</v>
      </c>
      <c r="C238" s="166" t="s">
        <v>42</v>
      </c>
      <c r="D238" s="20" t="s">
        <v>65</v>
      </c>
      <c r="E238" s="21" t="s">
        <v>640</v>
      </c>
      <c r="F238" s="22" t="s">
        <v>193</v>
      </c>
      <c r="G238" s="23">
        <v>18</v>
      </c>
      <c r="H238" s="36" t="s">
        <v>498</v>
      </c>
      <c r="I238" s="37">
        <v>1</v>
      </c>
      <c r="J238" s="161" t="s">
        <v>583</v>
      </c>
      <c r="K238" s="112"/>
      <c r="L238" s="114">
        <f t="shared" si="40"/>
        <v>0</v>
      </c>
      <c r="M238" s="131"/>
      <c r="N238" s="119" t="str">
        <f t="shared" si="42"/>
        <v/>
      </c>
      <c r="O238" s="118">
        <f t="shared" si="41"/>
        <v>0</v>
      </c>
      <c r="P238" s="123"/>
      <c r="Q238" s="120">
        <f t="shared" si="43"/>
        <v>0</v>
      </c>
    </row>
    <row r="239" spans="1:17" s="1" customFormat="1" x14ac:dyDescent="0.2">
      <c r="A239" s="139"/>
      <c r="B239" s="109">
        <v>2</v>
      </c>
      <c r="C239" s="166" t="s">
        <v>42</v>
      </c>
      <c r="D239" s="20" t="s">
        <v>65</v>
      </c>
      <c r="E239" s="21" t="s">
        <v>640</v>
      </c>
      <c r="F239" s="22" t="s">
        <v>193</v>
      </c>
      <c r="G239" s="23">
        <v>19</v>
      </c>
      <c r="H239" s="36" t="s">
        <v>32</v>
      </c>
      <c r="I239" s="37">
        <v>1</v>
      </c>
      <c r="J239" s="161" t="s">
        <v>583</v>
      </c>
      <c r="K239" s="112"/>
      <c r="L239" s="114">
        <f t="shared" si="40"/>
        <v>0</v>
      </c>
      <c r="M239" s="131"/>
      <c r="N239" s="119" t="str">
        <f t="shared" si="42"/>
        <v/>
      </c>
      <c r="O239" s="118">
        <f t="shared" si="41"/>
        <v>0</v>
      </c>
      <c r="P239" s="126"/>
      <c r="Q239" s="120">
        <f t="shared" si="43"/>
        <v>0</v>
      </c>
    </row>
    <row r="240" spans="1:17" s="1" customFormat="1" x14ac:dyDescent="0.2">
      <c r="A240" s="139"/>
      <c r="B240" s="109">
        <v>2</v>
      </c>
      <c r="C240" s="166" t="s">
        <v>42</v>
      </c>
      <c r="D240" s="20" t="s">
        <v>65</v>
      </c>
      <c r="E240" s="21" t="s">
        <v>640</v>
      </c>
      <c r="F240" s="22" t="s">
        <v>193</v>
      </c>
      <c r="G240" s="23">
        <v>20</v>
      </c>
      <c r="H240" s="42" t="s">
        <v>502</v>
      </c>
      <c r="I240" s="37">
        <v>1</v>
      </c>
      <c r="J240" s="161" t="s">
        <v>583</v>
      </c>
      <c r="K240" s="112"/>
      <c r="L240" s="114">
        <f t="shared" si="40"/>
        <v>0</v>
      </c>
      <c r="M240" s="131"/>
      <c r="N240" s="119" t="str">
        <f t="shared" si="42"/>
        <v/>
      </c>
      <c r="O240" s="118">
        <f t="shared" si="41"/>
        <v>0</v>
      </c>
      <c r="P240" s="126"/>
      <c r="Q240" s="120">
        <f t="shared" si="43"/>
        <v>0</v>
      </c>
    </row>
    <row r="241" spans="1:17" s="1" customFormat="1" x14ac:dyDescent="0.2">
      <c r="A241" s="139"/>
      <c r="B241" s="109">
        <v>2</v>
      </c>
      <c r="C241" s="166" t="s">
        <v>42</v>
      </c>
      <c r="D241" s="20" t="s">
        <v>65</v>
      </c>
      <c r="E241" s="21" t="s">
        <v>640</v>
      </c>
      <c r="F241" s="22" t="s">
        <v>193</v>
      </c>
      <c r="G241" s="23">
        <v>21</v>
      </c>
      <c r="H241" s="42" t="s">
        <v>503</v>
      </c>
      <c r="I241" s="37">
        <v>1</v>
      </c>
      <c r="J241" s="161" t="s">
        <v>583</v>
      </c>
      <c r="K241" s="112"/>
      <c r="L241" s="114">
        <f t="shared" si="40"/>
        <v>0</v>
      </c>
      <c r="M241" s="131"/>
      <c r="N241" s="119" t="str">
        <f t="shared" ref="N241" si="46">IF(K241="","",K241)</f>
        <v/>
      </c>
      <c r="O241" s="118">
        <f t="shared" si="41"/>
        <v>0</v>
      </c>
      <c r="P241" s="126"/>
      <c r="Q241" s="120">
        <f t="shared" ref="Q241" si="47">IFERROR(O241-L241,0)</f>
        <v>0</v>
      </c>
    </row>
    <row r="242" spans="1:17" s="1" customFormat="1" x14ac:dyDescent="0.2">
      <c r="A242" s="139"/>
      <c r="B242" s="109">
        <v>2</v>
      </c>
      <c r="C242" s="166" t="s">
        <v>42</v>
      </c>
      <c r="D242" s="20" t="s">
        <v>65</v>
      </c>
      <c r="E242" s="21" t="s">
        <v>640</v>
      </c>
      <c r="F242" s="22" t="s">
        <v>193</v>
      </c>
      <c r="G242" s="23">
        <v>22</v>
      </c>
      <c r="H242" s="42" t="s">
        <v>504</v>
      </c>
      <c r="I242" s="37">
        <v>1</v>
      </c>
      <c r="J242" s="161" t="s">
        <v>583</v>
      </c>
      <c r="K242" s="112"/>
      <c r="L242" s="114">
        <f t="shared" si="40"/>
        <v>0</v>
      </c>
      <c r="M242" s="131"/>
      <c r="N242" s="119" t="str">
        <f t="shared" ref="N242" si="48">IF(K242="","",K242)</f>
        <v/>
      </c>
      <c r="O242" s="118">
        <f t="shared" si="41"/>
        <v>0</v>
      </c>
      <c r="P242" s="126"/>
      <c r="Q242" s="120">
        <f t="shared" ref="Q242" si="49">IFERROR(O242-L242,0)</f>
        <v>0</v>
      </c>
    </row>
    <row r="243" spans="1:17" s="1" customFormat="1" x14ac:dyDescent="0.2">
      <c r="A243" s="139"/>
      <c r="B243" s="109">
        <v>2</v>
      </c>
      <c r="C243" s="166" t="s">
        <v>42</v>
      </c>
      <c r="D243" s="20" t="s">
        <v>65</v>
      </c>
      <c r="E243" s="21" t="s">
        <v>640</v>
      </c>
      <c r="F243" s="22" t="s">
        <v>193</v>
      </c>
      <c r="G243" s="23">
        <v>23</v>
      </c>
      <c r="H243" s="42" t="s">
        <v>641</v>
      </c>
      <c r="I243" s="37">
        <v>2</v>
      </c>
      <c r="J243" s="25" t="s">
        <v>583</v>
      </c>
      <c r="K243" s="112"/>
      <c r="L243" s="114">
        <f t="shared" si="40"/>
        <v>0</v>
      </c>
      <c r="M243" s="131"/>
      <c r="N243" s="119" t="str">
        <f t="shared" ref="N243" si="50">IF(K243="","",K243)</f>
        <v/>
      </c>
      <c r="O243" s="118">
        <f t="shared" si="41"/>
        <v>0</v>
      </c>
      <c r="P243" s="126"/>
      <c r="Q243" s="120">
        <f t="shared" ref="Q243" si="51">IFERROR(O243-L243,0)</f>
        <v>0</v>
      </c>
    </row>
    <row r="244" spans="1:17" ht="42.75" x14ac:dyDescent="0.2">
      <c r="A244" s="135"/>
      <c r="B244" s="109">
        <v>2</v>
      </c>
      <c r="C244" s="166" t="s">
        <v>42</v>
      </c>
      <c r="D244" s="20" t="s">
        <v>66</v>
      </c>
      <c r="E244" s="21" t="s">
        <v>161</v>
      </c>
      <c r="F244" s="22" t="s">
        <v>194</v>
      </c>
      <c r="G244" s="23">
        <v>1</v>
      </c>
      <c r="H244" s="24" t="s">
        <v>160</v>
      </c>
      <c r="I244" s="25">
        <v>2</v>
      </c>
      <c r="J244" s="25" t="s">
        <v>583</v>
      </c>
      <c r="K244" s="112"/>
      <c r="L244" s="114">
        <f t="shared" si="40"/>
        <v>0</v>
      </c>
      <c r="M244" s="131"/>
      <c r="N244" s="119" t="str">
        <f t="shared" si="42"/>
        <v/>
      </c>
      <c r="O244" s="118">
        <f t="shared" si="41"/>
        <v>0</v>
      </c>
      <c r="P244" s="123"/>
      <c r="Q244" s="120">
        <f t="shared" si="43"/>
        <v>0</v>
      </c>
    </row>
    <row r="245" spans="1:17" ht="30" x14ac:dyDescent="0.2">
      <c r="A245" s="135"/>
      <c r="B245" s="109">
        <v>2</v>
      </c>
      <c r="C245" s="166" t="s">
        <v>42</v>
      </c>
      <c r="D245" s="20" t="s">
        <v>67</v>
      </c>
      <c r="E245" s="21" t="s">
        <v>463</v>
      </c>
      <c r="F245" s="22" t="s">
        <v>195</v>
      </c>
      <c r="G245" s="23">
        <v>1</v>
      </c>
      <c r="H245" s="24" t="s">
        <v>170</v>
      </c>
      <c r="I245" s="25">
        <v>1</v>
      </c>
      <c r="J245" s="161" t="s">
        <v>583</v>
      </c>
      <c r="K245" s="112"/>
      <c r="L245" s="114">
        <f t="shared" si="40"/>
        <v>0</v>
      </c>
      <c r="M245" s="131"/>
      <c r="N245" s="119" t="str">
        <f t="shared" si="42"/>
        <v/>
      </c>
      <c r="O245" s="118">
        <f t="shared" si="41"/>
        <v>0</v>
      </c>
      <c r="P245" s="123"/>
      <c r="Q245" s="120">
        <f t="shared" si="43"/>
        <v>0</v>
      </c>
    </row>
    <row r="246" spans="1:17" ht="30" x14ac:dyDescent="0.2">
      <c r="A246" s="135"/>
      <c r="B246" s="109">
        <v>2</v>
      </c>
      <c r="C246" s="166" t="s">
        <v>42</v>
      </c>
      <c r="D246" s="20" t="s">
        <v>67</v>
      </c>
      <c r="E246" s="21" t="s">
        <v>463</v>
      </c>
      <c r="F246" s="22" t="s">
        <v>195</v>
      </c>
      <c r="G246" s="23">
        <v>2</v>
      </c>
      <c r="H246" s="24" t="s">
        <v>113</v>
      </c>
      <c r="I246" s="25">
        <v>1</v>
      </c>
      <c r="J246" s="161" t="s">
        <v>583</v>
      </c>
      <c r="K246" s="112"/>
      <c r="L246" s="114">
        <f t="shared" si="40"/>
        <v>0</v>
      </c>
      <c r="M246" s="131"/>
      <c r="N246" s="119" t="str">
        <f t="shared" si="42"/>
        <v/>
      </c>
      <c r="O246" s="118">
        <f t="shared" si="41"/>
        <v>0</v>
      </c>
      <c r="P246" s="123"/>
      <c r="Q246" s="120">
        <f t="shared" si="43"/>
        <v>0</v>
      </c>
    </row>
    <row r="247" spans="1:17" s="10" customFormat="1" ht="30" x14ac:dyDescent="0.2">
      <c r="A247" s="137"/>
      <c r="B247" s="109">
        <v>2</v>
      </c>
      <c r="C247" s="166" t="s">
        <v>42</v>
      </c>
      <c r="D247" s="20" t="s">
        <v>67</v>
      </c>
      <c r="E247" s="21" t="s">
        <v>463</v>
      </c>
      <c r="F247" s="22" t="s">
        <v>195</v>
      </c>
      <c r="G247" s="23">
        <v>3</v>
      </c>
      <c r="H247" s="27" t="s">
        <v>59</v>
      </c>
      <c r="I247" s="28">
        <v>1</v>
      </c>
      <c r="J247" s="161" t="s">
        <v>583</v>
      </c>
      <c r="K247" s="112"/>
      <c r="L247" s="114">
        <f t="shared" si="40"/>
        <v>0</v>
      </c>
      <c r="M247" s="131"/>
      <c r="N247" s="119" t="str">
        <f t="shared" si="42"/>
        <v/>
      </c>
      <c r="O247" s="118">
        <f t="shared" si="41"/>
        <v>0</v>
      </c>
      <c r="P247" s="124"/>
      <c r="Q247" s="120">
        <f t="shared" si="43"/>
        <v>0</v>
      </c>
    </row>
    <row r="248" spans="1:17" s="10" customFormat="1" ht="30" x14ac:dyDescent="0.2">
      <c r="A248" s="137"/>
      <c r="B248" s="109">
        <v>2</v>
      </c>
      <c r="C248" s="166" t="s">
        <v>42</v>
      </c>
      <c r="D248" s="20" t="s">
        <v>67</v>
      </c>
      <c r="E248" s="21" t="s">
        <v>463</v>
      </c>
      <c r="F248" s="22" t="s">
        <v>195</v>
      </c>
      <c r="G248" s="23">
        <v>4</v>
      </c>
      <c r="H248" s="34" t="s">
        <v>98</v>
      </c>
      <c r="I248" s="35">
        <v>1</v>
      </c>
      <c r="J248" s="161" t="s">
        <v>583</v>
      </c>
      <c r="K248" s="112"/>
      <c r="L248" s="114">
        <f t="shared" si="40"/>
        <v>0</v>
      </c>
      <c r="M248" s="131"/>
      <c r="N248" s="119" t="str">
        <f t="shared" si="42"/>
        <v/>
      </c>
      <c r="O248" s="118">
        <f t="shared" si="41"/>
        <v>0</v>
      </c>
      <c r="P248" s="124"/>
      <c r="Q248" s="120">
        <f t="shared" si="43"/>
        <v>0</v>
      </c>
    </row>
    <row r="249" spans="1:17" s="10" customFormat="1" ht="30" x14ac:dyDescent="0.2">
      <c r="A249" s="137"/>
      <c r="B249" s="109">
        <v>2</v>
      </c>
      <c r="C249" s="166" t="s">
        <v>42</v>
      </c>
      <c r="D249" s="20" t="s">
        <v>67</v>
      </c>
      <c r="E249" s="21" t="s">
        <v>463</v>
      </c>
      <c r="F249" s="22" t="s">
        <v>195</v>
      </c>
      <c r="G249" s="23">
        <v>5</v>
      </c>
      <c r="H249" s="34" t="s">
        <v>90</v>
      </c>
      <c r="I249" s="35">
        <v>2</v>
      </c>
      <c r="J249" s="25" t="s">
        <v>583</v>
      </c>
      <c r="K249" s="112"/>
      <c r="L249" s="114">
        <f t="shared" si="40"/>
        <v>0</v>
      </c>
      <c r="M249" s="131"/>
      <c r="N249" s="119" t="str">
        <f t="shared" si="42"/>
        <v/>
      </c>
      <c r="O249" s="118">
        <f t="shared" si="41"/>
        <v>0</v>
      </c>
      <c r="P249" s="124"/>
      <c r="Q249" s="120">
        <f t="shared" si="43"/>
        <v>0</v>
      </c>
    </row>
    <row r="250" spans="1:17" ht="30" x14ac:dyDescent="0.2">
      <c r="A250" s="135"/>
      <c r="B250" s="109">
        <v>2</v>
      </c>
      <c r="C250" s="166" t="s">
        <v>42</v>
      </c>
      <c r="D250" s="20" t="s">
        <v>67</v>
      </c>
      <c r="E250" s="21" t="s">
        <v>463</v>
      </c>
      <c r="F250" s="22" t="s">
        <v>195</v>
      </c>
      <c r="G250" s="23">
        <v>6</v>
      </c>
      <c r="H250" s="24" t="s">
        <v>289</v>
      </c>
      <c r="I250" s="25">
        <v>1</v>
      </c>
      <c r="J250" s="161" t="s">
        <v>583</v>
      </c>
      <c r="K250" s="112"/>
      <c r="L250" s="114">
        <f t="shared" si="40"/>
        <v>0</v>
      </c>
      <c r="M250" s="131"/>
      <c r="N250" s="119" t="str">
        <f t="shared" si="42"/>
        <v/>
      </c>
      <c r="O250" s="118">
        <f t="shared" si="41"/>
        <v>0</v>
      </c>
      <c r="P250" s="123"/>
      <c r="Q250" s="120">
        <f t="shared" si="43"/>
        <v>0</v>
      </c>
    </row>
    <row r="251" spans="1:17" s="10" customFormat="1" ht="30" x14ac:dyDescent="0.2">
      <c r="A251" s="137"/>
      <c r="B251" s="109">
        <v>2</v>
      </c>
      <c r="C251" s="166" t="s">
        <v>42</v>
      </c>
      <c r="D251" s="20" t="s">
        <v>67</v>
      </c>
      <c r="E251" s="21" t="s">
        <v>463</v>
      </c>
      <c r="F251" s="22" t="s">
        <v>195</v>
      </c>
      <c r="G251" s="23">
        <v>7</v>
      </c>
      <c r="H251" s="34" t="s">
        <v>198</v>
      </c>
      <c r="I251" s="35">
        <v>1</v>
      </c>
      <c r="J251" s="161" t="s">
        <v>583</v>
      </c>
      <c r="K251" s="112"/>
      <c r="L251" s="114">
        <f t="shared" si="40"/>
        <v>0</v>
      </c>
      <c r="M251" s="131"/>
      <c r="N251" s="119" t="str">
        <f t="shared" si="42"/>
        <v/>
      </c>
      <c r="O251" s="118">
        <f t="shared" si="41"/>
        <v>0</v>
      </c>
      <c r="P251" s="124"/>
      <c r="Q251" s="120">
        <f t="shared" si="43"/>
        <v>0</v>
      </c>
    </row>
    <row r="252" spans="1:17" s="10" customFormat="1" ht="30" x14ac:dyDescent="0.2">
      <c r="A252" s="137"/>
      <c r="B252" s="109">
        <v>2</v>
      </c>
      <c r="C252" s="166" t="s">
        <v>42</v>
      </c>
      <c r="D252" s="20" t="s">
        <v>67</v>
      </c>
      <c r="E252" s="21" t="s">
        <v>463</v>
      </c>
      <c r="F252" s="22" t="s">
        <v>195</v>
      </c>
      <c r="G252" s="23">
        <v>8</v>
      </c>
      <c r="H252" s="34" t="s">
        <v>91</v>
      </c>
      <c r="I252" s="35">
        <v>2</v>
      </c>
      <c r="J252" s="25" t="s">
        <v>583</v>
      </c>
      <c r="K252" s="112"/>
      <c r="L252" s="114">
        <f t="shared" si="40"/>
        <v>0</v>
      </c>
      <c r="M252" s="131"/>
      <c r="N252" s="119" t="str">
        <f t="shared" si="42"/>
        <v/>
      </c>
      <c r="O252" s="118">
        <f t="shared" si="41"/>
        <v>0</v>
      </c>
      <c r="P252" s="124"/>
      <c r="Q252" s="120">
        <f t="shared" si="43"/>
        <v>0</v>
      </c>
    </row>
    <row r="253" spans="1:17" s="10" customFormat="1" ht="30" x14ac:dyDescent="0.2">
      <c r="A253" s="137"/>
      <c r="B253" s="109">
        <v>2</v>
      </c>
      <c r="C253" s="166" t="s">
        <v>42</v>
      </c>
      <c r="D253" s="20" t="s">
        <v>67</v>
      </c>
      <c r="E253" s="21" t="s">
        <v>463</v>
      </c>
      <c r="F253" s="22" t="s">
        <v>195</v>
      </c>
      <c r="G253" s="23">
        <v>9</v>
      </c>
      <c r="H253" s="34" t="s">
        <v>291</v>
      </c>
      <c r="I253" s="35">
        <v>1</v>
      </c>
      <c r="J253" s="161" t="s">
        <v>583</v>
      </c>
      <c r="K253" s="112"/>
      <c r="L253" s="114">
        <f t="shared" si="40"/>
        <v>0</v>
      </c>
      <c r="M253" s="131"/>
      <c r="N253" s="119" t="str">
        <f t="shared" si="42"/>
        <v/>
      </c>
      <c r="O253" s="118">
        <f t="shared" si="41"/>
        <v>0</v>
      </c>
      <c r="P253" s="124"/>
      <c r="Q253" s="120">
        <f t="shared" si="43"/>
        <v>0</v>
      </c>
    </row>
    <row r="254" spans="1:17" s="10" customFormat="1" ht="30" x14ac:dyDescent="0.2">
      <c r="A254" s="137"/>
      <c r="B254" s="109">
        <v>2</v>
      </c>
      <c r="C254" s="166" t="s">
        <v>42</v>
      </c>
      <c r="D254" s="20" t="s">
        <v>67</v>
      </c>
      <c r="E254" s="21" t="s">
        <v>463</v>
      </c>
      <c r="F254" s="22" t="s">
        <v>195</v>
      </c>
      <c r="G254" s="23">
        <v>10</v>
      </c>
      <c r="H254" s="27" t="s">
        <v>99</v>
      </c>
      <c r="I254" s="28">
        <v>1</v>
      </c>
      <c r="J254" s="161" t="s">
        <v>583</v>
      </c>
      <c r="K254" s="112"/>
      <c r="L254" s="114">
        <f t="shared" si="40"/>
        <v>0</v>
      </c>
      <c r="M254" s="131"/>
      <c r="N254" s="119" t="str">
        <f t="shared" si="42"/>
        <v/>
      </c>
      <c r="O254" s="118">
        <f t="shared" si="41"/>
        <v>0</v>
      </c>
      <c r="P254" s="124"/>
      <c r="Q254" s="120">
        <f t="shared" si="43"/>
        <v>0</v>
      </c>
    </row>
    <row r="255" spans="1:17" s="10" customFormat="1" ht="30" x14ac:dyDescent="0.2">
      <c r="A255" s="137"/>
      <c r="B255" s="109">
        <v>2</v>
      </c>
      <c r="C255" s="166" t="s">
        <v>42</v>
      </c>
      <c r="D255" s="20" t="s">
        <v>67</v>
      </c>
      <c r="E255" s="21" t="s">
        <v>463</v>
      </c>
      <c r="F255" s="22" t="s">
        <v>195</v>
      </c>
      <c r="G255" s="23">
        <v>11</v>
      </c>
      <c r="H255" s="34" t="s">
        <v>292</v>
      </c>
      <c r="I255" s="35">
        <v>1</v>
      </c>
      <c r="J255" s="161" t="s">
        <v>583</v>
      </c>
      <c r="K255" s="112"/>
      <c r="L255" s="114">
        <f t="shared" si="40"/>
        <v>0</v>
      </c>
      <c r="M255" s="131"/>
      <c r="N255" s="119" t="str">
        <f t="shared" si="42"/>
        <v/>
      </c>
      <c r="O255" s="118">
        <f t="shared" si="41"/>
        <v>0</v>
      </c>
      <c r="P255" s="124"/>
      <c r="Q255" s="120">
        <f t="shared" si="43"/>
        <v>0</v>
      </c>
    </row>
    <row r="256" spans="1:17" s="10" customFormat="1" ht="30" x14ac:dyDescent="0.2">
      <c r="A256" s="137"/>
      <c r="B256" s="109">
        <v>2</v>
      </c>
      <c r="C256" s="166" t="s">
        <v>42</v>
      </c>
      <c r="D256" s="20" t="s">
        <v>67</v>
      </c>
      <c r="E256" s="21" t="s">
        <v>463</v>
      </c>
      <c r="F256" s="22" t="s">
        <v>195</v>
      </c>
      <c r="G256" s="23">
        <v>12</v>
      </c>
      <c r="H256" s="34" t="s">
        <v>293</v>
      </c>
      <c r="I256" s="35">
        <v>2</v>
      </c>
      <c r="J256" s="25" t="s">
        <v>583</v>
      </c>
      <c r="K256" s="112"/>
      <c r="L256" s="114">
        <f t="shared" si="40"/>
        <v>0</v>
      </c>
      <c r="M256" s="131"/>
      <c r="N256" s="119" t="str">
        <f t="shared" si="42"/>
        <v/>
      </c>
      <c r="O256" s="118">
        <f t="shared" si="41"/>
        <v>0</v>
      </c>
      <c r="P256" s="124"/>
      <c r="Q256" s="120">
        <f t="shared" si="43"/>
        <v>0</v>
      </c>
    </row>
    <row r="257" spans="1:17" ht="30" x14ac:dyDescent="0.2">
      <c r="A257" s="135"/>
      <c r="B257" s="109">
        <v>2</v>
      </c>
      <c r="C257" s="166" t="s">
        <v>42</v>
      </c>
      <c r="D257" s="20" t="s">
        <v>67</v>
      </c>
      <c r="E257" s="21" t="s">
        <v>463</v>
      </c>
      <c r="F257" s="22" t="s">
        <v>195</v>
      </c>
      <c r="G257" s="23">
        <v>13</v>
      </c>
      <c r="H257" s="24" t="s">
        <v>290</v>
      </c>
      <c r="I257" s="25">
        <v>2</v>
      </c>
      <c r="J257" s="25" t="s">
        <v>583</v>
      </c>
      <c r="K257" s="112"/>
      <c r="L257" s="114">
        <f t="shared" si="40"/>
        <v>0</v>
      </c>
      <c r="M257" s="131"/>
      <c r="N257" s="119" t="str">
        <f t="shared" si="42"/>
        <v/>
      </c>
      <c r="O257" s="118">
        <f t="shared" si="41"/>
        <v>0</v>
      </c>
      <c r="P257" s="123"/>
      <c r="Q257" s="120">
        <f t="shared" si="43"/>
        <v>0</v>
      </c>
    </row>
    <row r="258" spans="1:17" ht="71.25" x14ac:dyDescent="0.2">
      <c r="A258" s="135"/>
      <c r="B258" s="109">
        <v>2</v>
      </c>
      <c r="C258" s="166" t="s">
        <v>42</v>
      </c>
      <c r="D258" s="20" t="s">
        <v>67</v>
      </c>
      <c r="E258" s="21" t="s">
        <v>463</v>
      </c>
      <c r="F258" s="22" t="s">
        <v>195</v>
      </c>
      <c r="G258" s="23">
        <v>14</v>
      </c>
      <c r="H258" s="24" t="s">
        <v>199</v>
      </c>
      <c r="I258" s="25">
        <v>1</v>
      </c>
      <c r="J258" s="161" t="s">
        <v>583</v>
      </c>
      <c r="K258" s="112"/>
      <c r="L258" s="114">
        <f t="shared" si="40"/>
        <v>0</v>
      </c>
      <c r="M258" s="131"/>
      <c r="N258" s="119" t="str">
        <f t="shared" si="42"/>
        <v/>
      </c>
      <c r="O258" s="118">
        <f t="shared" si="41"/>
        <v>0</v>
      </c>
      <c r="P258" s="123"/>
      <c r="Q258" s="120">
        <f t="shared" si="43"/>
        <v>0</v>
      </c>
    </row>
    <row r="259" spans="1:17" s="10" customFormat="1" ht="30" x14ac:dyDescent="0.2">
      <c r="A259" s="137"/>
      <c r="B259" s="109">
        <v>2</v>
      </c>
      <c r="C259" s="166" t="s">
        <v>42</v>
      </c>
      <c r="D259" s="20" t="s">
        <v>67</v>
      </c>
      <c r="E259" s="21" t="s">
        <v>463</v>
      </c>
      <c r="F259" s="22" t="s">
        <v>195</v>
      </c>
      <c r="G259" s="23">
        <v>15</v>
      </c>
      <c r="H259" s="34" t="s">
        <v>294</v>
      </c>
      <c r="I259" s="35">
        <v>1</v>
      </c>
      <c r="J259" s="161" t="s">
        <v>583</v>
      </c>
      <c r="K259" s="112"/>
      <c r="L259" s="114">
        <f t="shared" si="40"/>
        <v>0</v>
      </c>
      <c r="M259" s="131"/>
      <c r="N259" s="119" t="str">
        <f t="shared" si="42"/>
        <v/>
      </c>
      <c r="O259" s="118">
        <f t="shared" si="41"/>
        <v>0</v>
      </c>
      <c r="P259" s="124"/>
      <c r="Q259" s="120">
        <f t="shared" si="43"/>
        <v>0</v>
      </c>
    </row>
    <row r="260" spans="1:17" s="10" customFormat="1" ht="30" x14ac:dyDescent="0.2">
      <c r="A260" s="137"/>
      <c r="B260" s="109">
        <v>2</v>
      </c>
      <c r="C260" s="166" t="s">
        <v>42</v>
      </c>
      <c r="D260" s="20" t="s">
        <v>67</v>
      </c>
      <c r="E260" s="21" t="s">
        <v>463</v>
      </c>
      <c r="F260" s="22" t="s">
        <v>195</v>
      </c>
      <c r="G260" s="23">
        <v>16</v>
      </c>
      <c r="H260" s="27" t="s">
        <v>62</v>
      </c>
      <c r="I260" s="28">
        <v>1</v>
      </c>
      <c r="J260" s="161" t="s">
        <v>583</v>
      </c>
      <c r="K260" s="112"/>
      <c r="L260" s="114">
        <f t="shared" si="40"/>
        <v>0</v>
      </c>
      <c r="M260" s="131"/>
      <c r="N260" s="119" t="str">
        <f t="shared" si="42"/>
        <v/>
      </c>
      <c r="O260" s="118">
        <f t="shared" si="41"/>
        <v>0</v>
      </c>
      <c r="P260" s="124"/>
      <c r="Q260" s="120">
        <f t="shared" si="43"/>
        <v>0</v>
      </c>
    </row>
    <row r="261" spans="1:17" s="10" customFormat="1" ht="30" x14ac:dyDescent="0.2">
      <c r="A261" s="137"/>
      <c r="B261" s="109">
        <v>2</v>
      </c>
      <c r="C261" s="166" t="s">
        <v>42</v>
      </c>
      <c r="D261" s="20" t="s">
        <v>67</v>
      </c>
      <c r="E261" s="21" t="s">
        <v>463</v>
      </c>
      <c r="F261" s="22" t="s">
        <v>195</v>
      </c>
      <c r="G261" s="23">
        <v>17</v>
      </c>
      <c r="H261" s="27" t="s">
        <v>80</v>
      </c>
      <c r="I261" s="28">
        <v>2</v>
      </c>
      <c r="J261" s="25" t="s">
        <v>583</v>
      </c>
      <c r="K261" s="112"/>
      <c r="L261" s="114">
        <f t="shared" si="40"/>
        <v>0</v>
      </c>
      <c r="M261" s="131"/>
      <c r="N261" s="119" t="str">
        <f t="shared" si="42"/>
        <v/>
      </c>
      <c r="O261" s="118">
        <f t="shared" si="41"/>
        <v>0</v>
      </c>
      <c r="P261" s="124"/>
      <c r="Q261" s="120">
        <f t="shared" si="43"/>
        <v>0</v>
      </c>
    </row>
    <row r="262" spans="1:17" s="10" customFormat="1" ht="30" x14ac:dyDescent="0.2">
      <c r="A262" s="137"/>
      <c r="B262" s="109">
        <v>2</v>
      </c>
      <c r="C262" s="166" t="s">
        <v>42</v>
      </c>
      <c r="D262" s="20" t="s">
        <v>67</v>
      </c>
      <c r="E262" s="21" t="s">
        <v>463</v>
      </c>
      <c r="F262" s="22" t="s">
        <v>195</v>
      </c>
      <c r="G262" s="23">
        <v>18</v>
      </c>
      <c r="H262" s="34" t="s">
        <v>297</v>
      </c>
      <c r="I262" s="35">
        <v>2</v>
      </c>
      <c r="J262" s="25" t="s">
        <v>583</v>
      </c>
      <c r="K262" s="112"/>
      <c r="L262" s="114">
        <f t="shared" si="40"/>
        <v>0</v>
      </c>
      <c r="M262" s="131"/>
      <c r="N262" s="119" t="str">
        <f t="shared" si="42"/>
        <v/>
      </c>
      <c r="O262" s="118">
        <f t="shared" si="41"/>
        <v>0</v>
      </c>
      <c r="P262" s="124"/>
      <c r="Q262" s="120">
        <f t="shared" si="43"/>
        <v>0</v>
      </c>
    </row>
    <row r="263" spans="1:17" s="10" customFormat="1" ht="30" x14ac:dyDescent="0.2">
      <c r="A263" s="137"/>
      <c r="B263" s="109">
        <v>2</v>
      </c>
      <c r="C263" s="166" t="s">
        <v>42</v>
      </c>
      <c r="D263" s="20" t="s">
        <v>67</v>
      </c>
      <c r="E263" s="21" t="s">
        <v>463</v>
      </c>
      <c r="F263" s="22" t="s">
        <v>195</v>
      </c>
      <c r="G263" s="23">
        <v>19</v>
      </c>
      <c r="H263" s="27" t="s">
        <v>81</v>
      </c>
      <c r="I263" s="28">
        <v>2</v>
      </c>
      <c r="J263" s="25" t="s">
        <v>583</v>
      </c>
      <c r="K263" s="112"/>
      <c r="L263" s="114">
        <f t="shared" si="40"/>
        <v>0</v>
      </c>
      <c r="M263" s="131"/>
      <c r="N263" s="119" t="str">
        <f t="shared" si="42"/>
        <v/>
      </c>
      <c r="O263" s="118">
        <f t="shared" si="41"/>
        <v>0</v>
      </c>
      <c r="P263" s="124"/>
      <c r="Q263" s="120">
        <f t="shared" si="43"/>
        <v>0</v>
      </c>
    </row>
    <row r="264" spans="1:17" s="10" customFormat="1" ht="30" x14ac:dyDescent="0.2">
      <c r="A264" s="137"/>
      <c r="B264" s="109">
        <v>2</v>
      </c>
      <c r="C264" s="166" t="s">
        <v>42</v>
      </c>
      <c r="D264" s="20" t="s">
        <v>67</v>
      </c>
      <c r="E264" s="21" t="s">
        <v>463</v>
      </c>
      <c r="F264" s="22" t="s">
        <v>195</v>
      </c>
      <c r="G264" s="23">
        <v>20</v>
      </c>
      <c r="H264" s="34" t="s">
        <v>82</v>
      </c>
      <c r="I264" s="35">
        <v>1</v>
      </c>
      <c r="J264" s="161" t="s">
        <v>583</v>
      </c>
      <c r="K264" s="112"/>
      <c r="L264" s="114">
        <f t="shared" si="40"/>
        <v>0</v>
      </c>
      <c r="M264" s="131"/>
      <c r="N264" s="119" t="str">
        <f t="shared" si="42"/>
        <v/>
      </c>
      <c r="O264" s="118">
        <f t="shared" si="41"/>
        <v>0</v>
      </c>
      <c r="P264" s="124"/>
      <c r="Q264" s="120">
        <f t="shared" si="43"/>
        <v>0</v>
      </c>
    </row>
    <row r="265" spans="1:17" s="10" customFormat="1" ht="30" x14ac:dyDescent="0.2">
      <c r="A265" s="137"/>
      <c r="B265" s="109">
        <v>2</v>
      </c>
      <c r="C265" s="166" t="s">
        <v>42</v>
      </c>
      <c r="D265" s="20" t="s">
        <v>67</v>
      </c>
      <c r="E265" s="21" t="s">
        <v>463</v>
      </c>
      <c r="F265" s="22" t="s">
        <v>195</v>
      </c>
      <c r="G265" s="23">
        <v>21</v>
      </c>
      <c r="H265" s="27" t="s">
        <v>100</v>
      </c>
      <c r="I265" s="28">
        <v>1</v>
      </c>
      <c r="J265" s="161" t="s">
        <v>583</v>
      </c>
      <c r="K265" s="112"/>
      <c r="L265" s="114">
        <f t="shared" si="40"/>
        <v>0</v>
      </c>
      <c r="M265" s="131"/>
      <c r="N265" s="119" t="str">
        <f t="shared" si="42"/>
        <v/>
      </c>
      <c r="O265" s="118">
        <f t="shared" si="41"/>
        <v>0</v>
      </c>
      <c r="P265" s="124"/>
      <c r="Q265" s="120">
        <f t="shared" si="43"/>
        <v>0</v>
      </c>
    </row>
    <row r="266" spans="1:17" s="10" customFormat="1" ht="30" x14ac:dyDescent="0.2">
      <c r="A266" s="137"/>
      <c r="B266" s="109">
        <v>2</v>
      </c>
      <c r="C266" s="166" t="s">
        <v>42</v>
      </c>
      <c r="D266" s="20" t="s">
        <v>67</v>
      </c>
      <c r="E266" s="21" t="s">
        <v>463</v>
      </c>
      <c r="F266" s="22" t="s">
        <v>195</v>
      </c>
      <c r="G266" s="23">
        <v>22</v>
      </c>
      <c r="H266" s="34" t="s">
        <v>295</v>
      </c>
      <c r="I266" s="35">
        <v>1</v>
      </c>
      <c r="J266" s="161" t="s">
        <v>583</v>
      </c>
      <c r="K266" s="112"/>
      <c r="L266" s="114">
        <f t="shared" si="40"/>
        <v>0</v>
      </c>
      <c r="M266" s="131"/>
      <c r="N266" s="119" t="str">
        <f t="shared" si="42"/>
        <v/>
      </c>
      <c r="O266" s="118">
        <f t="shared" si="41"/>
        <v>0</v>
      </c>
      <c r="P266" s="124"/>
      <c r="Q266" s="120">
        <f t="shared" si="43"/>
        <v>0</v>
      </c>
    </row>
    <row r="267" spans="1:17" s="10" customFormat="1" ht="30" x14ac:dyDescent="0.2">
      <c r="A267" s="137"/>
      <c r="B267" s="109">
        <v>2</v>
      </c>
      <c r="C267" s="166" t="s">
        <v>42</v>
      </c>
      <c r="D267" s="20" t="s">
        <v>67</v>
      </c>
      <c r="E267" s="21" t="s">
        <v>463</v>
      </c>
      <c r="F267" s="22" t="s">
        <v>195</v>
      </c>
      <c r="G267" s="23">
        <v>23</v>
      </c>
      <c r="H267" s="34" t="s">
        <v>258</v>
      </c>
      <c r="I267" s="35">
        <v>2</v>
      </c>
      <c r="J267" s="25" t="s">
        <v>583</v>
      </c>
      <c r="K267" s="112"/>
      <c r="L267" s="114">
        <f t="shared" si="40"/>
        <v>0</v>
      </c>
      <c r="M267" s="131"/>
      <c r="N267" s="119" t="str">
        <f t="shared" si="42"/>
        <v/>
      </c>
      <c r="O267" s="118">
        <f t="shared" si="41"/>
        <v>0</v>
      </c>
      <c r="P267" s="124"/>
      <c r="Q267" s="120">
        <f t="shared" si="43"/>
        <v>0</v>
      </c>
    </row>
    <row r="268" spans="1:17" s="10" customFormat="1" ht="30" x14ac:dyDescent="0.2">
      <c r="A268" s="137"/>
      <c r="B268" s="109">
        <v>2</v>
      </c>
      <c r="C268" s="166" t="s">
        <v>42</v>
      </c>
      <c r="D268" s="20" t="s">
        <v>67</v>
      </c>
      <c r="E268" s="21" t="s">
        <v>463</v>
      </c>
      <c r="F268" s="22" t="s">
        <v>195</v>
      </c>
      <c r="G268" s="23">
        <v>24</v>
      </c>
      <c r="H268" s="34" t="s">
        <v>257</v>
      </c>
      <c r="I268" s="35">
        <v>2</v>
      </c>
      <c r="J268" s="25" t="s">
        <v>583</v>
      </c>
      <c r="K268" s="112"/>
      <c r="L268" s="114">
        <f t="shared" si="40"/>
        <v>0</v>
      </c>
      <c r="M268" s="131"/>
      <c r="N268" s="119" t="str">
        <f t="shared" si="42"/>
        <v/>
      </c>
      <c r="O268" s="118">
        <f t="shared" si="41"/>
        <v>0</v>
      </c>
      <c r="P268" s="124"/>
      <c r="Q268" s="120">
        <f t="shared" si="43"/>
        <v>0</v>
      </c>
    </row>
    <row r="269" spans="1:17" s="10" customFormat="1" ht="30" x14ac:dyDescent="0.2">
      <c r="A269" s="137"/>
      <c r="B269" s="109">
        <v>2</v>
      </c>
      <c r="C269" s="166" t="s">
        <v>42</v>
      </c>
      <c r="D269" s="20" t="s">
        <v>67</v>
      </c>
      <c r="E269" s="21" t="s">
        <v>463</v>
      </c>
      <c r="F269" s="22" t="s">
        <v>195</v>
      </c>
      <c r="G269" s="23">
        <v>25</v>
      </c>
      <c r="H269" s="34" t="s">
        <v>259</v>
      </c>
      <c r="I269" s="35">
        <v>1</v>
      </c>
      <c r="J269" s="161" t="s">
        <v>583</v>
      </c>
      <c r="K269" s="112"/>
      <c r="L269" s="114">
        <f t="shared" si="40"/>
        <v>0</v>
      </c>
      <c r="M269" s="131"/>
      <c r="N269" s="119" t="str">
        <f t="shared" si="42"/>
        <v/>
      </c>
      <c r="O269" s="118">
        <f t="shared" si="41"/>
        <v>0</v>
      </c>
      <c r="P269" s="124"/>
      <c r="Q269" s="120">
        <f t="shared" si="43"/>
        <v>0</v>
      </c>
    </row>
    <row r="270" spans="1:17" s="10" customFormat="1" ht="30" x14ac:dyDescent="0.2">
      <c r="A270" s="137"/>
      <c r="B270" s="109">
        <v>2</v>
      </c>
      <c r="C270" s="166" t="s">
        <v>42</v>
      </c>
      <c r="D270" s="20" t="s">
        <v>67</v>
      </c>
      <c r="E270" s="21" t="s">
        <v>463</v>
      </c>
      <c r="F270" s="22" t="s">
        <v>195</v>
      </c>
      <c r="G270" s="23">
        <v>26</v>
      </c>
      <c r="H270" s="34" t="s">
        <v>296</v>
      </c>
      <c r="I270" s="35">
        <v>1</v>
      </c>
      <c r="J270" s="161" t="s">
        <v>583</v>
      </c>
      <c r="K270" s="112"/>
      <c r="L270" s="114">
        <f t="shared" si="40"/>
        <v>0</v>
      </c>
      <c r="M270" s="131"/>
      <c r="N270" s="119" t="str">
        <f t="shared" si="42"/>
        <v/>
      </c>
      <c r="O270" s="118">
        <f t="shared" si="41"/>
        <v>0</v>
      </c>
      <c r="P270" s="124"/>
      <c r="Q270" s="120">
        <f t="shared" si="43"/>
        <v>0</v>
      </c>
    </row>
    <row r="271" spans="1:17" s="10" customFormat="1" ht="30" x14ac:dyDescent="0.2">
      <c r="A271" s="137"/>
      <c r="B271" s="109">
        <v>2</v>
      </c>
      <c r="C271" s="166" t="s">
        <v>42</v>
      </c>
      <c r="D271" s="20" t="s">
        <v>67</v>
      </c>
      <c r="E271" s="21" t="s">
        <v>463</v>
      </c>
      <c r="F271" s="22" t="s">
        <v>195</v>
      </c>
      <c r="G271" s="23">
        <v>27</v>
      </c>
      <c r="H271" s="27" t="s">
        <v>74</v>
      </c>
      <c r="I271" s="28">
        <v>2</v>
      </c>
      <c r="J271" s="25" t="s">
        <v>583</v>
      </c>
      <c r="K271" s="112"/>
      <c r="L271" s="114">
        <f t="shared" si="40"/>
        <v>0</v>
      </c>
      <c r="M271" s="131"/>
      <c r="N271" s="119" t="str">
        <f t="shared" si="42"/>
        <v/>
      </c>
      <c r="O271" s="118">
        <f t="shared" si="41"/>
        <v>0</v>
      </c>
      <c r="P271" s="124"/>
      <c r="Q271" s="120">
        <f t="shared" si="43"/>
        <v>0</v>
      </c>
    </row>
    <row r="272" spans="1:17" s="10" customFormat="1" ht="30" x14ac:dyDescent="0.2">
      <c r="A272" s="137"/>
      <c r="B272" s="109">
        <v>2</v>
      </c>
      <c r="C272" s="166" t="s">
        <v>42</v>
      </c>
      <c r="D272" s="20" t="s">
        <v>67</v>
      </c>
      <c r="E272" s="21" t="s">
        <v>463</v>
      </c>
      <c r="F272" s="22" t="s">
        <v>195</v>
      </c>
      <c r="G272" s="23">
        <v>28</v>
      </c>
      <c r="H272" s="34" t="s">
        <v>298</v>
      </c>
      <c r="I272" s="35">
        <v>2</v>
      </c>
      <c r="J272" s="25" t="s">
        <v>583</v>
      </c>
      <c r="K272" s="112"/>
      <c r="L272" s="114">
        <f t="shared" si="40"/>
        <v>0</v>
      </c>
      <c r="M272" s="131"/>
      <c r="N272" s="119" t="str">
        <f t="shared" si="42"/>
        <v/>
      </c>
      <c r="O272" s="118">
        <f t="shared" si="41"/>
        <v>0</v>
      </c>
      <c r="P272" s="124"/>
      <c r="Q272" s="120">
        <f t="shared" si="43"/>
        <v>0</v>
      </c>
    </row>
    <row r="273" spans="1:17" s="10" customFormat="1" ht="30" x14ac:dyDescent="0.2">
      <c r="A273" s="137"/>
      <c r="B273" s="109">
        <v>2</v>
      </c>
      <c r="C273" s="166" t="s">
        <v>42</v>
      </c>
      <c r="D273" s="20" t="s">
        <v>67</v>
      </c>
      <c r="E273" s="21" t="s">
        <v>463</v>
      </c>
      <c r="F273" s="22" t="s">
        <v>195</v>
      </c>
      <c r="G273" s="23">
        <v>29</v>
      </c>
      <c r="H273" s="27" t="s">
        <v>75</v>
      </c>
      <c r="I273" s="28">
        <v>2</v>
      </c>
      <c r="J273" s="25" t="s">
        <v>583</v>
      </c>
      <c r="K273" s="112"/>
      <c r="L273" s="114">
        <f t="shared" si="40"/>
        <v>0</v>
      </c>
      <c r="M273" s="131"/>
      <c r="N273" s="119" t="str">
        <f t="shared" si="42"/>
        <v/>
      </c>
      <c r="O273" s="118">
        <f t="shared" si="41"/>
        <v>0</v>
      </c>
      <c r="P273" s="124"/>
      <c r="Q273" s="120">
        <f t="shared" si="43"/>
        <v>0</v>
      </c>
    </row>
    <row r="274" spans="1:17" s="10" customFormat="1" ht="30" x14ac:dyDescent="0.2">
      <c r="A274" s="137"/>
      <c r="B274" s="109">
        <v>2</v>
      </c>
      <c r="C274" s="166" t="s">
        <v>42</v>
      </c>
      <c r="D274" s="20" t="s">
        <v>67</v>
      </c>
      <c r="E274" s="21" t="s">
        <v>463</v>
      </c>
      <c r="F274" s="22" t="s">
        <v>195</v>
      </c>
      <c r="G274" s="23">
        <v>30</v>
      </c>
      <c r="H274" s="27" t="s">
        <v>63</v>
      </c>
      <c r="I274" s="28">
        <v>1</v>
      </c>
      <c r="J274" s="161" t="s">
        <v>583</v>
      </c>
      <c r="K274" s="112"/>
      <c r="L274" s="114">
        <f t="shared" si="40"/>
        <v>0</v>
      </c>
      <c r="M274" s="131"/>
      <c r="N274" s="119" t="str">
        <f t="shared" si="42"/>
        <v/>
      </c>
      <c r="O274" s="118">
        <f t="shared" si="41"/>
        <v>0</v>
      </c>
      <c r="P274" s="124"/>
      <c r="Q274" s="120">
        <f t="shared" si="43"/>
        <v>0</v>
      </c>
    </row>
    <row r="275" spans="1:17" s="10" customFormat="1" ht="30" x14ac:dyDescent="0.2">
      <c r="A275" s="137"/>
      <c r="B275" s="109">
        <v>2</v>
      </c>
      <c r="C275" s="166" t="s">
        <v>42</v>
      </c>
      <c r="D275" s="20" t="s">
        <v>67</v>
      </c>
      <c r="E275" s="21" t="s">
        <v>463</v>
      </c>
      <c r="F275" s="22" t="s">
        <v>195</v>
      </c>
      <c r="G275" s="23">
        <v>31</v>
      </c>
      <c r="H275" s="34" t="s">
        <v>299</v>
      </c>
      <c r="I275" s="35">
        <v>1</v>
      </c>
      <c r="J275" s="161" t="s">
        <v>583</v>
      </c>
      <c r="K275" s="112"/>
      <c r="L275" s="114">
        <f t="shared" si="40"/>
        <v>0</v>
      </c>
      <c r="M275" s="131"/>
      <c r="N275" s="119" t="str">
        <f t="shared" si="42"/>
        <v/>
      </c>
      <c r="O275" s="118">
        <f t="shared" si="41"/>
        <v>0</v>
      </c>
      <c r="P275" s="124"/>
      <c r="Q275" s="120">
        <f t="shared" si="43"/>
        <v>0</v>
      </c>
    </row>
    <row r="276" spans="1:17" s="10" customFormat="1" ht="30" x14ac:dyDescent="0.2">
      <c r="A276" s="137"/>
      <c r="B276" s="109">
        <v>2</v>
      </c>
      <c r="C276" s="166" t="s">
        <v>42</v>
      </c>
      <c r="D276" s="20" t="s">
        <v>67</v>
      </c>
      <c r="E276" s="21" t="s">
        <v>463</v>
      </c>
      <c r="F276" s="22" t="s">
        <v>195</v>
      </c>
      <c r="G276" s="23">
        <v>32</v>
      </c>
      <c r="H276" s="34" t="s">
        <v>260</v>
      </c>
      <c r="I276" s="35">
        <v>1</v>
      </c>
      <c r="J276" s="161" t="s">
        <v>583</v>
      </c>
      <c r="K276" s="112"/>
      <c r="L276" s="114">
        <f t="shared" si="40"/>
        <v>0</v>
      </c>
      <c r="M276" s="131"/>
      <c r="N276" s="119" t="str">
        <f t="shared" si="42"/>
        <v/>
      </c>
      <c r="O276" s="118">
        <f t="shared" si="41"/>
        <v>0</v>
      </c>
      <c r="P276" s="124"/>
      <c r="Q276" s="120">
        <f t="shared" si="43"/>
        <v>0</v>
      </c>
    </row>
    <row r="277" spans="1:17" s="10" customFormat="1" ht="30" x14ac:dyDescent="0.2">
      <c r="A277" s="137"/>
      <c r="B277" s="109">
        <v>2</v>
      </c>
      <c r="C277" s="166" t="s">
        <v>42</v>
      </c>
      <c r="D277" s="20" t="s">
        <v>67</v>
      </c>
      <c r="E277" s="21" t="s">
        <v>463</v>
      </c>
      <c r="F277" s="22" t="s">
        <v>195</v>
      </c>
      <c r="G277" s="23">
        <v>33</v>
      </c>
      <c r="H277" s="34" t="s">
        <v>300</v>
      </c>
      <c r="I277" s="35">
        <v>2</v>
      </c>
      <c r="J277" s="25" t="s">
        <v>583</v>
      </c>
      <c r="K277" s="112"/>
      <c r="L277" s="114">
        <f t="shared" si="40"/>
        <v>0</v>
      </c>
      <c r="M277" s="131"/>
      <c r="N277" s="119" t="str">
        <f t="shared" si="42"/>
        <v/>
      </c>
      <c r="O277" s="118">
        <f t="shared" si="41"/>
        <v>0</v>
      </c>
      <c r="P277" s="124"/>
      <c r="Q277" s="120">
        <f t="shared" si="43"/>
        <v>0</v>
      </c>
    </row>
    <row r="278" spans="1:17" s="10" customFormat="1" ht="30" x14ac:dyDescent="0.2">
      <c r="A278" s="137"/>
      <c r="B278" s="109">
        <v>2</v>
      </c>
      <c r="C278" s="166" t="s">
        <v>42</v>
      </c>
      <c r="D278" s="20" t="s">
        <v>67</v>
      </c>
      <c r="E278" s="21" t="s">
        <v>463</v>
      </c>
      <c r="F278" s="22" t="s">
        <v>195</v>
      </c>
      <c r="G278" s="23">
        <v>34</v>
      </c>
      <c r="H278" s="34" t="s">
        <v>301</v>
      </c>
      <c r="I278" s="35">
        <v>2</v>
      </c>
      <c r="J278" s="25" t="s">
        <v>583</v>
      </c>
      <c r="K278" s="112"/>
      <c r="L278" s="114">
        <f t="shared" ref="L278:L337" si="52">IF($K278="",0,IFERROR(VLOOKUP($K278,טבלת_יישום,2,0),0))</f>
        <v>0</v>
      </c>
      <c r="M278" s="131"/>
      <c r="N278" s="119" t="str">
        <f t="shared" si="42"/>
        <v/>
      </c>
      <c r="O278" s="118">
        <f t="shared" ref="O278:O337" si="53">IF($N278="",0,IFERROR(VLOOKUP($N278,טבלת_יישום,2,0),0))</f>
        <v>0</v>
      </c>
      <c r="P278" s="124"/>
      <c r="Q278" s="120">
        <f t="shared" si="43"/>
        <v>0</v>
      </c>
    </row>
    <row r="279" spans="1:17" s="10" customFormat="1" ht="30" x14ac:dyDescent="0.2">
      <c r="A279" s="137"/>
      <c r="B279" s="109">
        <v>2</v>
      </c>
      <c r="C279" s="166" t="s">
        <v>42</v>
      </c>
      <c r="D279" s="20" t="s">
        <v>67</v>
      </c>
      <c r="E279" s="21" t="s">
        <v>463</v>
      </c>
      <c r="F279" s="22" t="s">
        <v>195</v>
      </c>
      <c r="G279" s="23">
        <v>35</v>
      </c>
      <c r="H279" s="27" t="s">
        <v>108</v>
      </c>
      <c r="I279" s="28">
        <v>1</v>
      </c>
      <c r="J279" s="161" t="s">
        <v>583</v>
      </c>
      <c r="K279" s="112"/>
      <c r="L279" s="114">
        <f t="shared" si="52"/>
        <v>0</v>
      </c>
      <c r="M279" s="131"/>
      <c r="N279" s="119" t="str">
        <f t="shared" ref="N279:N338" si="54">IF(K279="","",K279)</f>
        <v/>
      </c>
      <c r="O279" s="118">
        <f t="shared" si="53"/>
        <v>0</v>
      </c>
      <c r="P279" s="124"/>
      <c r="Q279" s="120">
        <f t="shared" ref="Q279:Q338" si="55">IFERROR(O279-L279,0)</f>
        <v>0</v>
      </c>
    </row>
    <row r="280" spans="1:17" s="10" customFormat="1" ht="30" x14ac:dyDescent="0.2">
      <c r="A280" s="137"/>
      <c r="B280" s="109">
        <v>2</v>
      </c>
      <c r="C280" s="166" t="s">
        <v>42</v>
      </c>
      <c r="D280" s="20" t="s">
        <v>67</v>
      </c>
      <c r="E280" s="21" t="s">
        <v>463</v>
      </c>
      <c r="F280" s="22" t="s">
        <v>195</v>
      </c>
      <c r="G280" s="23">
        <v>36</v>
      </c>
      <c r="H280" s="27" t="s">
        <v>109</v>
      </c>
      <c r="I280" s="28">
        <v>1</v>
      </c>
      <c r="J280" s="161" t="s">
        <v>583</v>
      </c>
      <c r="K280" s="112"/>
      <c r="L280" s="114">
        <f t="shared" si="52"/>
        <v>0</v>
      </c>
      <c r="M280" s="131"/>
      <c r="N280" s="119" t="str">
        <f t="shared" si="54"/>
        <v/>
      </c>
      <c r="O280" s="118">
        <f t="shared" si="53"/>
        <v>0</v>
      </c>
      <c r="P280" s="124"/>
      <c r="Q280" s="120">
        <f t="shared" si="55"/>
        <v>0</v>
      </c>
    </row>
    <row r="281" spans="1:17" s="10" customFormat="1" ht="30" x14ac:dyDescent="0.2">
      <c r="A281" s="137"/>
      <c r="B281" s="109">
        <v>2</v>
      </c>
      <c r="C281" s="166" t="s">
        <v>42</v>
      </c>
      <c r="D281" s="20" t="s">
        <v>67</v>
      </c>
      <c r="E281" s="21" t="s">
        <v>463</v>
      </c>
      <c r="F281" s="22" t="s">
        <v>195</v>
      </c>
      <c r="G281" s="23">
        <v>37</v>
      </c>
      <c r="H281" s="27" t="s">
        <v>115</v>
      </c>
      <c r="I281" s="28">
        <v>2</v>
      </c>
      <c r="J281" s="25" t="s">
        <v>583</v>
      </c>
      <c r="K281" s="112"/>
      <c r="L281" s="114">
        <f t="shared" si="52"/>
        <v>0</v>
      </c>
      <c r="M281" s="131"/>
      <c r="N281" s="119" t="str">
        <f t="shared" si="54"/>
        <v/>
      </c>
      <c r="O281" s="118">
        <f t="shared" si="53"/>
        <v>0</v>
      </c>
      <c r="P281" s="124"/>
      <c r="Q281" s="120">
        <f t="shared" si="55"/>
        <v>0</v>
      </c>
    </row>
    <row r="282" spans="1:17" s="10" customFormat="1" ht="30" x14ac:dyDescent="0.2">
      <c r="A282" s="137"/>
      <c r="B282" s="109">
        <v>2</v>
      </c>
      <c r="C282" s="166" t="s">
        <v>42</v>
      </c>
      <c r="D282" s="20" t="s">
        <v>67</v>
      </c>
      <c r="E282" s="21" t="s">
        <v>463</v>
      </c>
      <c r="F282" s="22" t="s">
        <v>195</v>
      </c>
      <c r="G282" s="23">
        <v>38</v>
      </c>
      <c r="H282" s="34" t="s">
        <v>302</v>
      </c>
      <c r="I282" s="35">
        <v>2</v>
      </c>
      <c r="J282" s="25" t="s">
        <v>583</v>
      </c>
      <c r="K282" s="112"/>
      <c r="L282" s="114">
        <f t="shared" si="52"/>
        <v>0</v>
      </c>
      <c r="M282" s="131"/>
      <c r="N282" s="119" t="str">
        <f t="shared" si="54"/>
        <v/>
      </c>
      <c r="O282" s="118">
        <f t="shared" si="53"/>
        <v>0</v>
      </c>
      <c r="P282" s="124"/>
      <c r="Q282" s="120">
        <f t="shared" si="55"/>
        <v>0</v>
      </c>
    </row>
    <row r="283" spans="1:17" s="10" customFormat="1" ht="30" x14ac:dyDescent="0.2">
      <c r="A283" s="137"/>
      <c r="B283" s="109">
        <v>2</v>
      </c>
      <c r="C283" s="166" t="s">
        <v>42</v>
      </c>
      <c r="D283" s="20" t="s">
        <v>67</v>
      </c>
      <c r="E283" s="21" t="s">
        <v>463</v>
      </c>
      <c r="F283" s="22" t="s">
        <v>195</v>
      </c>
      <c r="G283" s="23">
        <v>39</v>
      </c>
      <c r="H283" s="34" t="s">
        <v>303</v>
      </c>
      <c r="I283" s="35">
        <v>2</v>
      </c>
      <c r="J283" s="25" t="s">
        <v>583</v>
      </c>
      <c r="K283" s="112"/>
      <c r="L283" s="114">
        <f t="shared" si="52"/>
        <v>0</v>
      </c>
      <c r="M283" s="131"/>
      <c r="N283" s="119" t="str">
        <f t="shared" si="54"/>
        <v/>
      </c>
      <c r="O283" s="118">
        <f t="shared" si="53"/>
        <v>0</v>
      </c>
      <c r="P283" s="124"/>
      <c r="Q283" s="120">
        <f t="shared" si="55"/>
        <v>0</v>
      </c>
    </row>
    <row r="284" spans="1:17" s="10" customFormat="1" ht="30" x14ac:dyDescent="0.2">
      <c r="A284" s="137"/>
      <c r="B284" s="109">
        <v>2</v>
      </c>
      <c r="C284" s="166" t="s">
        <v>42</v>
      </c>
      <c r="D284" s="20" t="s">
        <v>67</v>
      </c>
      <c r="E284" s="21" t="s">
        <v>463</v>
      </c>
      <c r="F284" s="22" t="s">
        <v>195</v>
      </c>
      <c r="G284" s="23">
        <v>40</v>
      </c>
      <c r="H284" s="34" t="s">
        <v>304</v>
      </c>
      <c r="I284" s="35">
        <v>1</v>
      </c>
      <c r="J284" s="161" t="s">
        <v>583</v>
      </c>
      <c r="K284" s="112"/>
      <c r="L284" s="114">
        <f t="shared" si="52"/>
        <v>0</v>
      </c>
      <c r="M284" s="131"/>
      <c r="N284" s="119" t="str">
        <f t="shared" si="54"/>
        <v/>
      </c>
      <c r="O284" s="118">
        <f t="shared" si="53"/>
        <v>0</v>
      </c>
      <c r="P284" s="124"/>
      <c r="Q284" s="120">
        <f t="shared" si="55"/>
        <v>0</v>
      </c>
    </row>
    <row r="285" spans="1:17" s="10" customFormat="1" ht="30" x14ac:dyDescent="0.2">
      <c r="A285" s="137"/>
      <c r="B285" s="109">
        <v>2</v>
      </c>
      <c r="C285" s="166" t="s">
        <v>42</v>
      </c>
      <c r="D285" s="20" t="s">
        <v>67</v>
      </c>
      <c r="E285" s="21" t="s">
        <v>463</v>
      </c>
      <c r="F285" s="22" t="s">
        <v>195</v>
      </c>
      <c r="G285" s="23">
        <v>41</v>
      </c>
      <c r="H285" s="27" t="s">
        <v>117</v>
      </c>
      <c r="I285" s="28">
        <v>1</v>
      </c>
      <c r="J285" s="161" t="s">
        <v>583</v>
      </c>
      <c r="K285" s="112"/>
      <c r="L285" s="114">
        <f t="shared" si="52"/>
        <v>0</v>
      </c>
      <c r="M285" s="131"/>
      <c r="N285" s="119" t="str">
        <f t="shared" si="54"/>
        <v/>
      </c>
      <c r="O285" s="118">
        <f t="shared" si="53"/>
        <v>0</v>
      </c>
      <c r="P285" s="124"/>
      <c r="Q285" s="120">
        <f t="shared" si="55"/>
        <v>0</v>
      </c>
    </row>
    <row r="286" spans="1:17" s="10" customFormat="1" ht="30" x14ac:dyDescent="0.2">
      <c r="A286" s="137"/>
      <c r="B286" s="109">
        <v>2</v>
      </c>
      <c r="C286" s="166" t="s">
        <v>42</v>
      </c>
      <c r="D286" s="20" t="s">
        <v>67</v>
      </c>
      <c r="E286" s="21" t="s">
        <v>463</v>
      </c>
      <c r="F286" s="22" t="s">
        <v>195</v>
      </c>
      <c r="G286" s="23">
        <v>42</v>
      </c>
      <c r="H286" s="34" t="s">
        <v>261</v>
      </c>
      <c r="I286" s="35">
        <v>1</v>
      </c>
      <c r="J286" s="161" t="s">
        <v>583</v>
      </c>
      <c r="K286" s="112"/>
      <c r="L286" s="114">
        <f t="shared" si="52"/>
        <v>0</v>
      </c>
      <c r="M286" s="131"/>
      <c r="N286" s="119" t="str">
        <f t="shared" si="54"/>
        <v/>
      </c>
      <c r="O286" s="118">
        <f t="shared" si="53"/>
        <v>0</v>
      </c>
      <c r="P286" s="124"/>
      <c r="Q286" s="120">
        <f t="shared" si="55"/>
        <v>0</v>
      </c>
    </row>
    <row r="287" spans="1:17" s="10" customFormat="1" ht="30" x14ac:dyDescent="0.2">
      <c r="A287" s="137"/>
      <c r="B287" s="109">
        <v>2</v>
      </c>
      <c r="C287" s="166" t="s">
        <v>42</v>
      </c>
      <c r="D287" s="20" t="s">
        <v>67</v>
      </c>
      <c r="E287" s="21" t="s">
        <v>463</v>
      </c>
      <c r="F287" s="22" t="s">
        <v>195</v>
      </c>
      <c r="G287" s="23">
        <v>43</v>
      </c>
      <c r="H287" s="34" t="s">
        <v>305</v>
      </c>
      <c r="I287" s="35">
        <v>1</v>
      </c>
      <c r="J287" s="161" t="s">
        <v>583</v>
      </c>
      <c r="K287" s="112"/>
      <c r="L287" s="114">
        <f t="shared" si="52"/>
        <v>0</v>
      </c>
      <c r="M287" s="131"/>
      <c r="N287" s="119" t="str">
        <f t="shared" si="54"/>
        <v/>
      </c>
      <c r="O287" s="118">
        <f t="shared" si="53"/>
        <v>0</v>
      </c>
      <c r="P287" s="124"/>
      <c r="Q287" s="120">
        <f t="shared" si="55"/>
        <v>0</v>
      </c>
    </row>
    <row r="288" spans="1:17" ht="45" x14ac:dyDescent="0.2">
      <c r="A288" s="135"/>
      <c r="B288" s="109">
        <v>2</v>
      </c>
      <c r="C288" s="166" t="s">
        <v>42</v>
      </c>
      <c r="D288" s="20" t="s">
        <v>68</v>
      </c>
      <c r="E288" s="21" t="s">
        <v>150</v>
      </c>
      <c r="F288" s="22" t="s">
        <v>196</v>
      </c>
      <c r="G288" s="23">
        <v>1</v>
      </c>
      <c r="H288" s="24" t="s">
        <v>309</v>
      </c>
      <c r="I288" s="25">
        <v>1</v>
      </c>
      <c r="J288" s="161" t="s">
        <v>583</v>
      </c>
      <c r="K288" s="112"/>
      <c r="L288" s="114">
        <f t="shared" si="52"/>
        <v>0</v>
      </c>
      <c r="M288" s="131"/>
      <c r="N288" s="119" t="str">
        <f t="shared" si="54"/>
        <v/>
      </c>
      <c r="O288" s="118">
        <f t="shared" si="53"/>
        <v>0</v>
      </c>
      <c r="P288" s="123"/>
      <c r="Q288" s="120">
        <f t="shared" si="55"/>
        <v>0</v>
      </c>
    </row>
    <row r="289" spans="1:17" ht="45" x14ac:dyDescent="0.2">
      <c r="A289" s="135"/>
      <c r="B289" s="109">
        <v>2</v>
      </c>
      <c r="C289" s="166" t="s">
        <v>42</v>
      </c>
      <c r="D289" s="20" t="s">
        <v>68</v>
      </c>
      <c r="E289" s="21" t="s">
        <v>150</v>
      </c>
      <c r="F289" s="22" t="s">
        <v>196</v>
      </c>
      <c r="G289" s="23">
        <v>2</v>
      </c>
      <c r="H289" s="24" t="s">
        <v>642</v>
      </c>
      <c r="I289" s="25">
        <v>0</v>
      </c>
      <c r="J289" s="25" t="s">
        <v>582</v>
      </c>
      <c r="K289" s="112"/>
      <c r="L289" s="114">
        <f t="shared" si="52"/>
        <v>0</v>
      </c>
      <c r="M289" s="131"/>
      <c r="N289" s="119" t="str">
        <f t="shared" si="54"/>
        <v/>
      </c>
      <c r="O289" s="118">
        <f t="shared" si="53"/>
        <v>0</v>
      </c>
      <c r="P289" s="123"/>
      <c r="Q289" s="120">
        <f t="shared" si="55"/>
        <v>0</v>
      </c>
    </row>
    <row r="290" spans="1:17" ht="45" x14ac:dyDescent="0.2">
      <c r="A290" s="135"/>
      <c r="B290" s="109">
        <v>2</v>
      </c>
      <c r="C290" s="166" t="s">
        <v>42</v>
      </c>
      <c r="D290" s="20" t="s">
        <v>68</v>
      </c>
      <c r="E290" s="21" t="s">
        <v>150</v>
      </c>
      <c r="F290" s="22" t="s">
        <v>196</v>
      </c>
      <c r="G290" s="23">
        <v>3</v>
      </c>
      <c r="H290" s="24" t="s">
        <v>308</v>
      </c>
      <c r="I290" s="25">
        <v>0</v>
      </c>
      <c r="J290" s="25" t="s">
        <v>582</v>
      </c>
      <c r="K290" s="112"/>
      <c r="L290" s="114">
        <f t="shared" si="52"/>
        <v>0</v>
      </c>
      <c r="M290" s="131"/>
      <c r="N290" s="119" t="str">
        <f t="shared" si="54"/>
        <v/>
      </c>
      <c r="O290" s="118">
        <f t="shared" si="53"/>
        <v>0</v>
      </c>
      <c r="P290" s="123"/>
      <c r="Q290" s="120">
        <f t="shared" si="55"/>
        <v>0</v>
      </c>
    </row>
    <row r="291" spans="1:17" ht="45" x14ac:dyDescent="0.2">
      <c r="A291" s="135"/>
      <c r="B291" s="109">
        <v>2</v>
      </c>
      <c r="C291" s="166" t="s">
        <v>42</v>
      </c>
      <c r="D291" s="20" t="s">
        <v>68</v>
      </c>
      <c r="E291" s="21" t="s">
        <v>150</v>
      </c>
      <c r="F291" s="22" t="s">
        <v>196</v>
      </c>
      <c r="G291" s="23">
        <v>4</v>
      </c>
      <c r="H291" s="24" t="s">
        <v>643</v>
      </c>
      <c r="I291" s="25">
        <v>1</v>
      </c>
      <c r="J291" s="161" t="s">
        <v>583</v>
      </c>
      <c r="K291" s="112"/>
      <c r="L291" s="114">
        <f t="shared" si="52"/>
        <v>0</v>
      </c>
      <c r="M291" s="131"/>
      <c r="N291" s="119" t="str">
        <f t="shared" si="54"/>
        <v/>
      </c>
      <c r="O291" s="118">
        <f t="shared" si="53"/>
        <v>0</v>
      </c>
      <c r="P291" s="123"/>
      <c r="Q291" s="120">
        <f t="shared" si="55"/>
        <v>0</v>
      </c>
    </row>
    <row r="292" spans="1:17" ht="45" x14ac:dyDescent="0.2">
      <c r="A292" s="135"/>
      <c r="B292" s="109">
        <v>2</v>
      </c>
      <c r="C292" s="166" t="s">
        <v>42</v>
      </c>
      <c r="D292" s="20" t="s">
        <v>68</v>
      </c>
      <c r="E292" s="21" t="s">
        <v>150</v>
      </c>
      <c r="F292" s="22" t="s">
        <v>196</v>
      </c>
      <c r="G292" s="23">
        <v>5</v>
      </c>
      <c r="H292" s="24" t="s">
        <v>608</v>
      </c>
      <c r="I292" s="25">
        <v>1</v>
      </c>
      <c r="J292" s="161" t="s">
        <v>583</v>
      </c>
      <c r="K292" s="112"/>
      <c r="L292" s="114">
        <f t="shared" si="52"/>
        <v>0</v>
      </c>
      <c r="M292" s="131"/>
      <c r="N292" s="119" t="str">
        <f t="shared" si="54"/>
        <v/>
      </c>
      <c r="O292" s="118">
        <f t="shared" si="53"/>
        <v>0</v>
      </c>
      <c r="P292" s="123"/>
      <c r="Q292" s="120">
        <f t="shared" si="55"/>
        <v>0</v>
      </c>
    </row>
    <row r="293" spans="1:17" ht="45" x14ac:dyDescent="0.2">
      <c r="A293" s="135"/>
      <c r="B293" s="109">
        <v>2</v>
      </c>
      <c r="C293" s="166" t="s">
        <v>42</v>
      </c>
      <c r="D293" s="20" t="s">
        <v>68</v>
      </c>
      <c r="E293" s="21" t="s">
        <v>150</v>
      </c>
      <c r="F293" s="22">
        <v>1</v>
      </c>
      <c r="G293" s="23">
        <v>5.0999999999999996</v>
      </c>
      <c r="H293" s="24" t="s">
        <v>610</v>
      </c>
      <c r="I293" s="25">
        <v>1</v>
      </c>
      <c r="J293" s="161" t="s">
        <v>583</v>
      </c>
      <c r="K293" s="112"/>
      <c r="L293" s="114">
        <f t="shared" ref="L293:L299" si="56">IF($K293="",0,IFERROR(VLOOKUP($K293,טבלת_יישום,2,0),0))</f>
        <v>0</v>
      </c>
      <c r="M293" s="131"/>
      <c r="N293" s="119" t="str">
        <f t="shared" ref="N293:N299" si="57">IF(K293="","",K293)</f>
        <v/>
      </c>
      <c r="O293" s="118">
        <f t="shared" ref="O293:O299" si="58">IF($N293="",0,IFERROR(VLOOKUP($N293,טבלת_יישום,2,0),0))</f>
        <v>0</v>
      </c>
      <c r="P293" s="123"/>
      <c r="Q293" s="120">
        <f t="shared" ref="Q293:Q299" si="59">IFERROR(O293-L293,0)</f>
        <v>0</v>
      </c>
    </row>
    <row r="294" spans="1:17" ht="45" x14ac:dyDescent="0.2">
      <c r="A294" s="135"/>
      <c r="B294" s="109">
        <v>2</v>
      </c>
      <c r="C294" s="166" t="s">
        <v>42</v>
      </c>
      <c r="D294" s="20" t="s">
        <v>68</v>
      </c>
      <c r="E294" s="21" t="s">
        <v>150</v>
      </c>
      <c r="F294" s="22">
        <v>1</v>
      </c>
      <c r="G294" s="23">
        <v>5.2</v>
      </c>
      <c r="H294" s="24" t="s">
        <v>580</v>
      </c>
      <c r="I294" s="25">
        <v>1</v>
      </c>
      <c r="J294" s="161" t="s">
        <v>583</v>
      </c>
      <c r="K294" s="112"/>
      <c r="L294" s="114">
        <f t="shared" si="56"/>
        <v>0</v>
      </c>
      <c r="M294" s="131"/>
      <c r="N294" s="119" t="str">
        <f t="shared" ref="N294" si="60">IF(K294="","",K294)</f>
        <v/>
      </c>
      <c r="O294" s="118">
        <f t="shared" si="58"/>
        <v>0</v>
      </c>
      <c r="P294" s="123"/>
      <c r="Q294" s="120">
        <f t="shared" ref="Q294" si="61">IFERROR(O294-L294,0)</f>
        <v>0</v>
      </c>
    </row>
    <row r="295" spans="1:17" ht="57" x14ac:dyDescent="0.2">
      <c r="A295" s="135"/>
      <c r="B295" s="109">
        <v>2</v>
      </c>
      <c r="C295" s="166" t="s">
        <v>42</v>
      </c>
      <c r="D295" s="20" t="s">
        <v>68</v>
      </c>
      <c r="E295" s="21" t="s">
        <v>150</v>
      </c>
      <c r="F295" s="22">
        <v>1</v>
      </c>
      <c r="G295" s="23">
        <v>5.3</v>
      </c>
      <c r="H295" s="24" t="s">
        <v>611</v>
      </c>
      <c r="I295" s="25">
        <v>2</v>
      </c>
      <c r="J295" s="25" t="s">
        <v>583</v>
      </c>
      <c r="K295" s="112"/>
      <c r="L295" s="114">
        <f t="shared" si="56"/>
        <v>0</v>
      </c>
      <c r="M295" s="131"/>
      <c r="N295" s="119" t="str">
        <f t="shared" si="57"/>
        <v/>
      </c>
      <c r="O295" s="118">
        <f t="shared" si="58"/>
        <v>0</v>
      </c>
      <c r="P295" s="123"/>
      <c r="Q295" s="120">
        <f t="shared" si="59"/>
        <v>0</v>
      </c>
    </row>
    <row r="296" spans="1:17" ht="45" x14ac:dyDescent="0.2">
      <c r="A296" s="135"/>
      <c r="B296" s="109">
        <v>2</v>
      </c>
      <c r="C296" s="166" t="s">
        <v>42</v>
      </c>
      <c r="D296" s="20" t="s">
        <v>68</v>
      </c>
      <c r="E296" s="21" t="s">
        <v>150</v>
      </c>
      <c r="F296" s="22">
        <v>1</v>
      </c>
      <c r="G296" s="23">
        <v>5.4</v>
      </c>
      <c r="H296" s="24" t="s">
        <v>452</v>
      </c>
      <c r="I296" s="25">
        <v>2</v>
      </c>
      <c r="J296" s="25" t="s">
        <v>583</v>
      </c>
      <c r="K296" s="112"/>
      <c r="L296" s="114">
        <f t="shared" si="56"/>
        <v>0</v>
      </c>
      <c r="M296" s="131"/>
      <c r="N296" s="119" t="str">
        <f t="shared" si="57"/>
        <v/>
      </c>
      <c r="O296" s="118">
        <f t="shared" si="58"/>
        <v>0</v>
      </c>
      <c r="P296" s="123"/>
      <c r="Q296" s="120">
        <f t="shared" si="59"/>
        <v>0</v>
      </c>
    </row>
    <row r="297" spans="1:17" ht="45" x14ac:dyDescent="0.2">
      <c r="A297" s="135"/>
      <c r="B297" s="109">
        <v>2</v>
      </c>
      <c r="C297" s="166" t="s">
        <v>42</v>
      </c>
      <c r="D297" s="20" t="s">
        <v>68</v>
      </c>
      <c r="E297" s="21" t="s">
        <v>150</v>
      </c>
      <c r="F297" s="22">
        <v>1</v>
      </c>
      <c r="G297" s="23">
        <v>5.5</v>
      </c>
      <c r="H297" s="24" t="s">
        <v>612</v>
      </c>
      <c r="I297" s="25">
        <v>2</v>
      </c>
      <c r="J297" s="25" t="s">
        <v>583</v>
      </c>
      <c r="K297" s="112"/>
      <c r="L297" s="114">
        <f t="shared" si="56"/>
        <v>0</v>
      </c>
      <c r="M297" s="131"/>
      <c r="N297" s="119" t="str">
        <f t="shared" si="57"/>
        <v/>
      </c>
      <c r="O297" s="118">
        <f t="shared" si="58"/>
        <v>0</v>
      </c>
      <c r="P297" s="123"/>
      <c r="Q297" s="120">
        <f t="shared" si="59"/>
        <v>0</v>
      </c>
    </row>
    <row r="298" spans="1:17" ht="45" x14ac:dyDescent="0.2">
      <c r="A298" s="135"/>
      <c r="B298" s="109">
        <v>2</v>
      </c>
      <c r="C298" s="166" t="s">
        <v>42</v>
      </c>
      <c r="D298" s="20" t="s">
        <v>68</v>
      </c>
      <c r="E298" s="21" t="s">
        <v>150</v>
      </c>
      <c r="F298" s="22">
        <v>1</v>
      </c>
      <c r="G298" s="23">
        <v>5.6</v>
      </c>
      <c r="H298" s="24" t="s">
        <v>613</v>
      </c>
      <c r="I298" s="25">
        <v>2</v>
      </c>
      <c r="J298" s="25" t="s">
        <v>583</v>
      </c>
      <c r="K298" s="112"/>
      <c r="L298" s="114">
        <f t="shared" si="56"/>
        <v>0</v>
      </c>
      <c r="M298" s="131"/>
      <c r="N298" s="119" t="str">
        <f t="shared" si="57"/>
        <v/>
      </c>
      <c r="O298" s="118">
        <f t="shared" si="58"/>
        <v>0</v>
      </c>
      <c r="P298" s="123"/>
      <c r="Q298" s="120">
        <f t="shared" si="59"/>
        <v>0</v>
      </c>
    </row>
    <row r="299" spans="1:17" ht="45" x14ac:dyDescent="0.2">
      <c r="A299" s="135"/>
      <c r="B299" s="109">
        <v>2</v>
      </c>
      <c r="C299" s="166" t="s">
        <v>42</v>
      </c>
      <c r="D299" s="20" t="s">
        <v>68</v>
      </c>
      <c r="E299" s="21" t="s">
        <v>150</v>
      </c>
      <c r="F299" s="22">
        <v>1</v>
      </c>
      <c r="G299" s="23">
        <v>5.7</v>
      </c>
      <c r="H299" s="24" t="s">
        <v>614</v>
      </c>
      <c r="I299" s="25">
        <v>2</v>
      </c>
      <c r="J299" s="25" t="s">
        <v>583</v>
      </c>
      <c r="K299" s="112"/>
      <c r="L299" s="114">
        <f t="shared" si="56"/>
        <v>0</v>
      </c>
      <c r="M299" s="131"/>
      <c r="N299" s="119" t="str">
        <f t="shared" si="57"/>
        <v/>
      </c>
      <c r="O299" s="118">
        <f t="shared" si="58"/>
        <v>0</v>
      </c>
      <c r="P299" s="123"/>
      <c r="Q299" s="120">
        <f t="shared" si="59"/>
        <v>0</v>
      </c>
    </row>
    <row r="300" spans="1:17" ht="45" x14ac:dyDescent="0.2">
      <c r="A300" s="135"/>
      <c r="B300" s="109">
        <v>2</v>
      </c>
      <c r="C300" s="166" t="s">
        <v>42</v>
      </c>
      <c r="D300" s="20" t="s">
        <v>68</v>
      </c>
      <c r="E300" s="21" t="s">
        <v>150</v>
      </c>
      <c r="F300" s="22" t="s">
        <v>196</v>
      </c>
      <c r="G300" s="23">
        <v>6</v>
      </c>
      <c r="H300" s="24" t="s">
        <v>307</v>
      </c>
      <c r="I300" s="25">
        <v>1</v>
      </c>
      <c r="J300" s="161" t="s">
        <v>583</v>
      </c>
      <c r="K300" s="112"/>
      <c r="L300" s="114">
        <f t="shared" si="52"/>
        <v>0</v>
      </c>
      <c r="M300" s="131"/>
      <c r="N300" s="119" t="str">
        <f t="shared" si="54"/>
        <v/>
      </c>
      <c r="O300" s="118">
        <f t="shared" si="53"/>
        <v>0</v>
      </c>
      <c r="P300" s="123"/>
      <c r="Q300" s="120">
        <f t="shared" si="55"/>
        <v>0</v>
      </c>
    </row>
    <row r="301" spans="1:17" ht="45" x14ac:dyDescent="0.2">
      <c r="A301" s="135"/>
      <c r="B301" s="109">
        <v>2</v>
      </c>
      <c r="C301" s="166" t="s">
        <v>42</v>
      </c>
      <c r="D301" s="20" t="s">
        <v>68</v>
      </c>
      <c r="E301" s="21" t="s">
        <v>150</v>
      </c>
      <c r="F301" s="22" t="s">
        <v>196</v>
      </c>
      <c r="G301" s="23">
        <v>7</v>
      </c>
      <c r="H301" s="24" t="s">
        <v>310</v>
      </c>
      <c r="I301" s="25">
        <v>1</v>
      </c>
      <c r="J301" s="161" t="s">
        <v>583</v>
      </c>
      <c r="K301" s="112"/>
      <c r="L301" s="114">
        <f t="shared" si="52"/>
        <v>0</v>
      </c>
      <c r="M301" s="131"/>
      <c r="N301" s="119" t="str">
        <f t="shared" si="54"/>
        <v/>
      </c>
      <c r="O301" s="118">
        <f t="shared" si="53"/>
        <v>0</v>
      </c>
      <c r="P301" s="123"/>
      <c r="Q301" s="120">
        <f t="shared" si="55"/>
        <v>0</v>
      </c>
    </row>
    <row r="302" spans="1:17" ht="45" x14ac:dyDescent="0.2">
      <c r="A302" s="135"/>
      <c r="B302" s="109">
        <v>2</v>
      </c>
      <c r="C302" s="166" t="s">
        <v>42</v>
      </c>
      <c r="D302" s="20" t="s">
        <v>69</v>
      </c>
      <c r="E302" s="21" t="s">
        <v>151</v>
      </c>
      <c r="F302" s="22" t="s">
        <v>197</v>
      </c>
      <c r="G302" s="23">
        <v>1</v>
      </c>
      <c r="H302" s="24" t="s">
        <v>644</v>
      </c>
      <c r="I302" s="25">
        <v>1</v>
      </c>
      <c r="J302" s="161" t="s">
        <v>583</v>
      </c>
      <c r="K302" s="112"/>
      <c r="L302" s="114">
        <f t="shared" si="52"/>
        <v>0</v>
      </c>
      <c r="M302" s="131"/>
      <c r="N302" s="119" t="str">
        <f t="shared" si="54"/>
        <v/>
      </c>
      <c r="O302" s="118">
        <f t="shared" si="53"/>
        <v>0</v>
      </c>
      <c r="P302" s="123"/>
      <c r="Q302" s="120">
        <f t="shared" si="55"/>
        <v>0</v>
      </c>
    </row>
    <row r="303" spans="1:17" ht="45" x14ac:dyDescent="0.2">
      <c r="A303" s="135"/>
      <c r="B303" s="109">
        <v>2</v>
      </c>
      <c r="C303" s="166" t="s">
        <v>42</v>
      </c>
      <c r="D303" s="20" t="s">
        <v>69</v>
      </c>
      <c r="E303" s="21" t="s">
        <v>151</v>
      </c>
      <c r="F303" s="22" t="s">
        <v>197</v>
      </c>
      <c r="G303" s="23">
        <v>2</v>
      </c>
      <c r="H303" s="24" t="s">
        <v>405</v>
      </c>
      <c r="I303" s="25">
        <v>1</v>
      </c>
      <c r="J303" s="161" t="s">
        <v>583</v>
      </c>
      <c r="K303" s="112"/>
      <c r="L303" s="114">
        <f t="shared" si="52"/>
        <v>0</v>
      </c>
      <c r="M303" s="131"/>
      <c r="N303" s="119" t="str">
        <f t="shared" si="54"/>
        <v/>
      </c>
      <c r="O303" s="118">
        <f t="shared" si="53"/>
        <v>0</v>
      </c>
      <c r="P303" s="123"/>
      <c r="Q303" s="120">
        <f t="shared" si="55"/>
        <v>0</v>
      </c>
    </row>
    <row r="304" spans="1:17" ht="45" x14ac:dyDescent="0.2">
      <c r="A304" s="135"/>
      <c r="B304" s="109">
        <v>2</v>
      </c>
      <c r="C304" s="166" t="s">
        <v>42</v>
      </c>
      <c r="D304" s="20" t="s">
        <v>69</v>
      </c>
      <c r="E304" s="21" t="s">
        <v>151</v>
      </c>
      <c r="F304" s="22" t="s">
        <v>197</v>
      </c>
      <c r="G304" s="23" t="s">
        <v>182</v>
      </c>
      <c r="H304" s="24" t="s">
        <v>311</v>
      </c>
      <c r="I304" s="25">
        <v>1</v>
      </c>
      <c r="J304" s="161" t="s">
        <v>583</v>
      </c>
      <c r="K304" s="112"/>
      <c r="L304" s="114">
        <f t="shared" si="52"/>
        <v>0</v>
      </c>
      <c r="M304" s="131"/>
      <c r="N304" s="119" t="str">
        <f t="shared" si="54"/>
        <v/>
      </c>
      <c r="O304" s="118">
        <f t="shared" si="53"/>
        <v>0</v>
      </c>
      <c r="P304" s="123"/>
      <c r="Q304" s="120">
        <f t="shared" si="55"/>
        <v>0</v>
      </c>
    </row>
    <row r="305" spans="1:17" s="1" customFormat="1" ht="45" x14ac:dyDescent="0.2">
      <c r="A305" s="139"/>
      <c r="B305" s="109">
        <v>2</v>
      </c>
      <c r="C305" s="166" t="s">
        <v>42</v>
      </c>
      <c r="D305" s="20" t="s">
        <v>69</v>
      </c>
      <c r="E305" s="21" t="s">
        <v>151</v>
      </c>
      <c r="F305" s="22" t="s">
        <v>197</v>
      </c>
      <c r="G305" s="51" t="s">
        <v>183</v>
      </c>
      <c r="H305" s="36" t="s">
        <v>312</v>
      </c>
      <c r="I305" s="37">
        <v>1</v>
      </c>
      <c r="J305" s="161" t="s">
        <v>583</v>
      </c>
      <c r="K305" s="112"/>
      <c r="L305" s="114">
        <f t="shared" si="52"/>
        <v>0</v>
      </c>
      <c r="M305" s="131"/>
      <c r="N305" s="119" t="str">
        <f t="shared" si="54"/>
        <v/>
      </c>
      <c r="O305" s="118">
        <f t="shared" si="53"/>
        <v>0</v>
      </c>
      <c r="P305" s="126"/>
      <c r="Q305" s="120">
        <f t="shared" si="55"/>
        <v>0</v>
      </c>
    </row>
    <row r="306" spans="1:17" s="1" customFormat="1" ht="71.25" x14ac:dyDescent="0.2">
      <c r="A306" s="139"/>
      <c r="B306" s="109">
        <v>2</v>
      </c>
      <c r="C306" s="166" t="s">
        <v>42</v>
      </c>
      <c r="D306" s="20" t="s">
        <v>69</v>
      </c>
      <c r="E306" s="21" t="s">
        <v>151</v>
      </c>
      <c r="F306" s="22" t="s">
        <v>197</v>
      </c>
      <c r="G306" s="51" t="s">
        <v>184</v>
      </c>
      <c r="H306" s="42" t="s">
        <v>645</v>
      </c>
      <c r="I306" s="37">
        <v>1</v>
      </c>
      <c r="J306" s="161" t="s">
        <v>583</v>
      </c>
      <c r="K306" s="112"/>
      <c r="L306" s="114">
        <f t="shared" si="52"/>
        <v>0</v>
      </c>
      <c r="M306" s="131"/>
      <c r="N306" s="119" t="str">
        <f t="shared" ref="N306" si="62">IF(K306="","",K306)</f>
        <v/>
      </c>
      <c r="O306" s="118">
        <f t="shared" si="53"/>
        <v>0</v>
      </c>
      <c r="P306" s="126"/>
      <c r="Q306" s="120">
        <f t="shared" ref="Q306" si="63">IFERROR(O306-L306,0)</f>
        <v>0</v>
      </c>
    </row>
    <row r="307" spans="1:17" s="1" customFormat="1" ht="71.25" x14ac:dyDescent="0.2">
      <c r="A307" s="139"/>
      <c r="B307" s="109">
        <v>2</v>
      </c>
      <c r="C307" s="166" t="s">
        <v>42</v>
      </c>
      <c r="D307" s="20" t="s">
        <v>69</v>
      </c>
      <c r="E307" s="21" t="s">
        <v>151</v>
      </c>
      <c r="F307" s="22" t="s">
        <v>197</v>
      </c>
      <c r="G307" s="51" t="s">
        <v>185</v>
      </c>
      <c r="H307" s="42" t="s">
        <v>568</v>
      </c>
      <c r="I307" s="37">
        <v>1</v>
      </c>
      <c r="J307" s="161" t="s">
        <v>583</v>
      </c>
      <c r="K307" s="112"/>
      <c r="L307" s="114">
        <f t="shared" si="52"/>
        <v>0</v>
      </c>
      <c r="M307" s="131"/>
      <c r="N307" s="119" t="str">
        <f t="shared" si="54"/>
        <v/>
      </c>
      <c r="O307" s="118">
        <f t="shared" si="53"/>
        <v>0</v>
      </c>
      <c r="P307" s="126"/>
      <c r="Q307" s="120">
        <f t="shared" si="55"/>
        <v>0</v>
      </c>
    </row>
    <row r="308" spans="1:17" ht="30" x14ac:dyDescent="0.2">
      <c r="A308" s="135"/>
      <c r="B308" s="109">
        <v>2</v>
      </c>
      <c r="C308" s="166" t="s">
        <v>42</v>
      </c>
      <c r="D308" s="20" t="s">
        <v>70</v>
      </c>
      <c r="E308" s="21" t="s">
        <v>569</v>
      </c>
      <c r="F308" s="22" t="s">
        <v>206</v>
      </c>
      <c r="G308" s="23">
        <v>1</v>
      </c>
      <c r="H308" s="24" t="s">
        <v>466</v>
      </c>
      <c r="I308" s="25">
        <v>1</v>
      </c>
      <c r="J308" s="161" t="s">
        <v>583</v>
      </c>
      <c r="K308" s="112"/>
      <c r="L308" s="114">
        <f t="shared" si="52"/>
        <v>0</v>
      </c>
      <c r="M308" s="131"/>
      <c r="N308" s="119" t="str">
        <f t="shared" si="54"/>
        <v/>
      </c>
      <c r="O308" s="118">
        <f t="shared" si="53"/>
        <v>0</v>
      </c>
      <c r="P308" s="123"/>
      <c r="Q308" s="120">
        <f t="shared" si="55"/>
        <v>0</v>
      </c>
    </row>
    <row r="309" spans="1:17" ht="30" x14ac:dyDescent="0.2">
      <c r="A309" s="135"/>
      <c r="B309" s="109">
        <v>2</v>
      </c>
      <c r="C309" s="166" t="s">
        <v>42</v>
      </c>
      <c r="D309" s="20" t="s">
        <v>70</v>
      </c>
      <c r="E309" s="21" t="s">
        <v>569</v>
      </c>
      <c r="F309" s="22" t="s">
        <v>206</v>
      </c>
      <c r="G309" s="23">
        <v>2</v>
      </c>
      <c r="H309" s="24" t="s">
        <v>576</v>
      </c>
      <c r="I309" s="25">
        <v>1</v>
      </c>
      <c r="J309" s="161" t="s">
        <v>583</v>
      </c>
      <c r="K309" s="112"/>
      <c r="L309" s="114">
        <f t="shared" si="52"/>
        <v>0</v>
      </c>
      <c r="M309" s="131"/>
      <c r="N309" s="119" t="str">
        <f t="shared" ref="N309" si="64">IF(K309="","",K309)</f>
        <v/>
      </c>
      <c r="O309" s="118">
        <f t="shared" si="53"/>
        <v>0</v>
      </c>
      <c r="P309" s="123"/>
      <c r="Q309" s="120">
        <f t="shared" ref="Q309" si="65">IFERROR(O309-L309,0)</f>
        <v>0</v>
      </c>
    </row>
    <row r="310" spans="1:17" ht="30" x14ac:dyDescent="0.2">
      <c r="A310" s="135"/>
      <c r="B310" s="109">
        <v>2</v>
      </c>
      <c r="C310" s="166" t="s">
        <v>42</v>
      </c>
      <c r="D310" s="20" t="s">
        <v>70</v>
      </c>
      <c r="E310" s="21" t="s">
        <v>569</v>
      </c>
      <c r="F310" s="22" t="s">
        <v>206</v>
      </c>
      <c r="G310" s="23">
        <v>3</v>
      </c>
      <c r="H310" s="24" t="s">
        <v>575</v>
      </c>
      <c r="I310" s="25">
        <v>1</v>
      </c>
      <c r="J310" s="161" t="s">
        <v>583</v>
      </c>
      <c r="K310" s="112"/>
      <c r="L310" s="114">
        <f t="shared" si="52"/>
        <v>0</v>
      </c>
      <c r="M310" s="131"/>
      <c r="N310" s="119" t="str">
        <f t="shared" ref="N310" si="66">IF(K310="","",K310)</f>
        <v/>
      </c>
      <c r="O310" s="118">
        <f t="shared" si="53"/>
        <v>0</v>
      </c>
      <c r="P310" s="123"/>
      <c r="Q310" s="120">
        <f t="shared" ref="Q310" si="67">IFERROR(O310-L310,0)</f>
        <v>0</v>
      </c>
    </row>
    <row r="311" spans="1:17" ht="30" x14ac:dyDescent="0.2">
      <c r="A311" s="135"/>
      <c r="B311" s="109">
        <v>2</v>
      </c>
      <c r="C311" s="166" t="s">
        <v>42</v>
      </c>
      <c r="D311" s="20" t="s">
        <v>464</v>
      </c>
      <c r="E311" s="21" t="s">
        <v>465</v>
      </c>
      <c r="F311" s="22" t="s">
        <v>207</v>
      </c>
      <c r="G311" s="23">
        <v>1</v>
      </c>
      <c r="H311" s="24" t="s">
        <v>467</v>
      </c>
      <c r="I311" s="25">
        <v>1</v>
      </c>
      <c r="J311" s="161" t="s">
        <v>583</v>
      </c>
      <c r="K311" s="112"/>
      <c r="L311" s="114">
        <f t="shared" si="52"/>
        <v>0</v>
      </c>
      <c r="M311" s="131"/>
      <c r="N311" s="119" t="str">
        <f t="shared" si="54"/>
        <v/>
      </c>
      <c r="O311" s="118">
        <f t="shared" si="53"/>
        <v>0</v>
      </c>
      <c r="P311" s="123"/>
      <c r="Q311" s="120">
        <f t="shared" si="55"/>
        <v>0</v>
      </c>
    </row>
    <row r="312" spans="1:17" ht="30" x14ac:dyDescent="0.2">
      <c r="A312" s="135"/>
      <c r="B312" s="109">
        <v>2</v>
      </c>
      <c r="C312" s="166" t="s">
        <v>42</v>
      </c>
      <c r="D312" s="20" t="s">
        <v>464</v>
      </c>
      <c r="E312" s="21" t="s">
        <v>465</v>
      </c>
      <c r="F312" s="22" t="s">
        <v>207</v>
      </c>
      <c r="G312" s="23">
        <v>2</v>
      </c>
      <c r="H312" s="24" t="s">
        <v>370</v>
      </c>
      <c r="I312" s="25">
        <v>1</v>
      </c>
      <c r="J312" s="161" t="s">
        <v>583</v>
      </c>
      <c r="K312" s="112"/>
      <c r="L312" s="114">
        <f t="shared" si="52"/>
        <v>0</v>
      </c>
      <c r="M312" s="131"/>
      <c r="N312" s="119" t="str">
        <f t="shared" si="54"/>
        <v/>
      </c>
      <c r="O312" s="118">
        <f t="shared" si="53"/>
        <v>0</v>
      </c>
      <c r="P312" s="123"/>
      <c r="Q312" s="120">
        <f t="shared" si="55"/>
        <v>0</v>
      </c>
    </row>
    <row r="313" spans="1:17" ht="30" x14ac:dyDescent="0.2">
      <c r="A313" s="135"/>
      <c r="B313" s="109">
        <v>2</v>
      </c>
      <c r="C313" s="166" t="s">
        <v>42</v>
      </c>
      <c r="D313" s="20" t="s">
        <v>464</v>
      </c>
      <c r="E313" s="21" t="s">
        <v>465</v>
      </c>
      <c r="F313" s="22" t="s">
        <v>207</v>
      </c>
      <c r="G313" s="23">
        <v>3</v>
      </c>
      <c r="H313" s="24" t="s">
        <v>366</v>
      </c>
      <c r="I313" s="25">
        <v>1</v>
      </c>
      <c r="J313" s="161" t="s">
        <v>583</v>
      </c>
      <c r="K313" s="112"/>
      <c r="L313" s="114">
        <f t="shared" si="52"/>
        <v>0</v>
      </c>
      <c r="M313" s="131"/>
      <c r="N313" s="119" t="str">
        <f t="shared" si="54"/>
        <v/>
      </c>
      <c r="O313" s="118">
        <f t="shared" si="53"/>
        <v>0</v>
      </c>
      <c r="P313" s="123"/>
      <c r="Q313" s="120">
        <f t="shared" si="55"/>
        <v>0</v>
      </c>
    </row>
    <row r="314" spans="1:17" ht="60.75" customHeight="1" x14ac:dyDescent="0.2">
      <c r="A314" s="135"/>
      <c r="B314" s="109">
        <v>3</v>
      </c>
      <c r="C314" s="166" t="s">
        <v>648</v>
      </c>
      <c r="D314" s="20" t="s">
        <v>93</v>
      </c>
      <c r="E314" s="21" t="s">
        <v>542</v>
      </c>
      <c r="F314" s="22">
        <v>1</v>
      </c>
      <c r="G314" s="23">
        <v>1</v>
      </c>
      <c r="H314" s="24" t="s">
        <v>525</v>
      </c>
      <c r="I314" s="25">
        <v>0</v>
      </c>
      <c r="J314" s="25" t="s">
        <v>582</v>
      </c>
      <c r="K314" s="112"/>
      <c r="L314" s="114">
        <f t="shared" si="52"/>
        <v>0</v>
      </c>
      <c r="M314" s="131"/>
      <c r="N314" s="119" t="str">
        <f t="shared" si="54"/>
        <v/>
      </c>
      <c r="O314" s="118">
        <f t="shared" si="53"/>
        <v>0</v>
      </c>
      <c r="P314" s="123"/>
      <c r="Q314" s="120">
        <f t="shared" si="55"/>
        <v>0</v>
      </c>
    </row>
    <row r="315" spans="1:17" ht="60" x14ac:dyDescent="0.2">
      <c r="A315" s="135"/>
      <c r="B315" s="109">
        <v>3</v>
      </c>
      <c r="C315" s="166" t="s">
        <v>648</v>
      </c>
      <c r="D315" s="20" t="s">
        <v>93</v>
      </c>
      <c r="E315" s="21" t="s">
        <v>542</v>
      </c>
      <c r="F315" s="22">
        <v>1</v>
      </c>
      <c r="G315" s="23">
        <v>2</v>
      </c>
      <c r="H315" s="24" t="s">
        <v>526</v>
      </c>
      <c r="I315" s="25">
        <v>0</v>
      </c>
      <c r="J315" s="25" t="s">
        <v>582</v>
      </c>
      <c r="K315" s="112"/>
      <c r="L315" s="114">
        <f t="shared" si="52"/>
        <v>0</v>
      </c>
      <c r="M315" s="131"/>
      <c r="N315" s="119" t="str">
        <f t="shared" si="54"/>
        <v/>
      </c>
      <c r="O315" s="118">
        <f t="shared" si="53"/>
        <v>0</v>
      </c>
      <c r="P315" s="123"/>
      <c r="Q315" s="120">
        <f t="shared" si="55"/>
        <v>0</v>
      </c>
    </row>
    <row r="316" spans="1:17" ht="60" x14ac:dyDescent="0.2">
      <c r="A316" s="135"/>
      <c r="B316" s="109">
        <v>3</v>
      </c>
      <c r="C316" s="166" t="s">
        <v>648</v>
      </c>
      <c r="D316" s="20" t="s">
        <v>93</v>
      </c>
      <c r="E316" s="21" t="s">
        <v>542</v>
      </c>
      <c r="F316" s="22">
        <v>1</v>
      </c>
      <c r="G316" s="23">
        <v>3</v>
      </c>
      <c r="H316" s="24" t="s">
        <v>402</v>
      </c>
      <c r="I316" s="25">
        <v>0</v>
      </c>
      <c r="J316" s="25" t="s">
        <v>582</v>
      </c>
      <c r="K316" s="112"/>
      <c r="L316" s="114">
        <f t="shared" si="52"/>
        <v>0</v>
      </c>
      <c r="M316" s="131"/>
      <c r="N316" s="119" t="str">
        <f t="shared" si="54"/>
        <v/>
      </c>
      <c r="O316" s="118">
        <f t="shared" si="53"/>
        <v>0</v>
      </c>
      <c r="P316" s="123"/>
      <c r="Q316" s="120">
        <f t="shared" si="55"/>
        <v>0</v>
      </c>
    </row>
    <row r="317" spans="1:17" ht="60" x14ac:dyDescent="0.2">
      <c r="A317" s="135"/>
      <c r="B317" s="109">
        <v>3</v>
      </c>
      <c r="C317" s="166" t="s">
        <v>648</v>
      </c>
      <c r="D317" s="20" t="s">
        <v>93</v>
      </c>
      <c r="E317" s="21" t="s">
        <v>542</v>
      </c>
      <c r="F317" s="22">
        <v>1</v>
      </c>
      <c r="G317" s="23">
        <v>4</v>
      </c>
      <c r="H317" s="24" t="s">
        <v>524</v>
      </c>
      <c r="I317" s="25">
        <v>0</v>
      </c>
      <c r="J317" s="25" t="s">
        <v>582</v>
      </c>
      <c r="K317" s="112"/>
      <c r="L317" s="114">
        <f t="shared" si="52"/>
        <v>0</v>
      </c>
      <c r="M317" s="131"/>
      <c r="N317" s="119" t="str">
        <f t="shared" si="54"/>
        <v/>
      </c>
      <c r="O317" s="118">
        <f t="shared" si="53"/>
        <v>0</v>
      </c>
      <c r="P317" s="123"/>
      <c r="Q317" s="120">
        <f t="shared" si="55"/>
        <v>0</v>
      </c>
    </row>
    <row r="318" spans="1:17" ht="60" x14ac:dyDescent="0.2">
      <c r="A318" s="135"/>
      <c r="B318" s="109">
        <v>3</v>
      </c>
      <c r="C318" s="166" t="s">
        <v>648</v>
      </c>
      <c r="D318" s="20" t="s">
        <v>93</v>
      </c>
      <c r="E318" s="21" t="s">
        <v>542</v>
      </c>
      <c r="F318" s="22">
        <v>1</v>
      </c>
      <c r="G318" s="23">
        <v>5</v>
      </c>
      <c r="H318" s="24" t="s">
        <v>550</v>
      </c>
      <c r="I318" s="25">
        <v>0</v>
      </c>
      <c r="J318" s="25" t="s">
        <v>582</v>
      </c>
      <c r="K318" s="112"/>
      <c r="L318" s="114">
        <f t="shared" si="52"/>
        <v>0</v>
      </c>
      <c r="M318" s="131"/>
      <c r="N318" s="119" t="str">
        <f t="shared" si="54"/>
        <v/>
      </c>
      <c r="O318" s="118">
        <f t="shared" si="53"/>
        <v>0</v>
      </c>
      <c r="P318" s="123"/>
      <c r="Q318" s="120">
        <f t="shared" si="55"/>
        <v>0</v>
      </c>
    </row>
    <row r="319" spans="1:17" ht="60" x14ac:dyDescent="0.2">
      <c r="A319" s="135"/>
      <c r="B319" s="109">
        <v>3</v>
      </c>
      <c r="C319" s="166" t="s">
        <v>648</v>
      </c>
      <c r="D319" s="20" t="s">
        <v>93</v>
      </c>
      <c r="E319" s="21" t="s">
        <v>542</v>
      </c>
      <c r="F319" s="22">
        <v>1</v>
      </c>
      <c r="G319" s="23">
        <v>6</v>
      </c>
      <c r="H319" s="24" t="s">
        <v>551</v>
      </c>
      <c r="I319" s="25">
        <v>0</v>
      </c>
      <c r="J319" s="25" t="s">
        <v>582</v>
      </c>
      <c r="K319" s="112"/>
      <c r="L319" s="114">
        <f t="shared" si="52"/>
        <v>0</v>
      </c>
      <c r="M319" s="131"/>
      <c r="N319" s="119" t="str">
        <f t="shared" si="54"/>
        <v/>
      </c>
      <c r="O319" s="118">
        <f t="shared" si="53"/>
        <v>0</v>
      </c>
      <c r="P319" s="123"/>
      <c r="Q319" s="120">
        <f t="shared" si="55"/>
        <v>0</v>
      </c>
    </row>
    <row r="320" spans="1:17" ht="60" x14ac:dyDescent="0.2">
      <c r="A320" s="135"/>
      <c r="B320" s="109">
        <v>3</v>
      </c>
      <c r="C320" s="166" t="s">
        <v>648</v>
      </c>
      <c r="D320" s="20" t="s">
        <v>93</v>
      </c>
      <c r="E320" s="21" t="s">
        <v>542</v>
      </c>
      <c r="F320" s="22">
        <v>1</v>
      </c>
      <c r="G320" s="23">
        <v>7</v>
      </c>
      <c r="H320" s="24" t="s">
        <v>649</v>
      </c>
      <c r="I320" s="25">
        <v>0</v>
      </c>
      <c r="J320" s="25" t="s">
        <v>582</v>
      </c>
      <c r="K320" s="112"/>
      <c r="L320" s="114">
        <f t="shared" si="52"/>
        <v>0</v>
      </c>
      <c r="M320" s="131"/>
      <c r="N320" s="119" t="str">
        <f t="shared" si="54"/>
        <v/>
      </c>
      <c r="O320" s="118">
        <f t="shared" si="53"/>
        <v>0</v>
      </c>
      <c r="P320" s="123"/>
      <c r="Q320" s="120">
        <f t="shared" si="55"/>
        <v>0</v>
      </c>
    </row>
    <row r="321" spans="1:17" ht="42.75" x14ac:dyDescent="0.2">
      <c r="A321" s="135"/>
      <c r="B321" s="109">
        <v>3</v>
      </c>
      <c r="C321" s="166" t="s">
        <v>648</v>
      </c>
      <c r="D321" s="20" t="s">
        <v>139</v>
      </c>
      <c r="E321" s="21" t="s">
        <v>165</v>
      </c>
      <c r="F321" s="22">
        <v>2</v>
      </c>
      <c r="G321" s="23">
        <v>1</v>
      </c>
      <c r="H321" s="24" t="s">
        <v>558</v>
      </c>
      <c r="I321" s="25">
        <v>0</v>
      </c>
      <c r="J321" s="25" t="s">
        <v>582</v>
      </c>
      <c r="K321" s="112"/>
      <c r="L321" s="114">
        <f t="shared" si="52"/>
        <v>0</v>
      </c>
      <c r="M321" s="131"/>
      <c r="N321" s="119" t="str">
        <f t="shared" si="54"/>
        <v/>
      </c>
      <c r="O321" s="118">
        <f t="shared" si="53"/>
        <v>0</v>
      </c>
      <c r="P321" s="123"/>
      <c r="Q321" s="120">
        <f t="shared" si="55"/>
        <v>0</v>
      </c>
    </row>
    <row r="322" spans="1:17" ht="30" x14ac:dyDescent="0.2">
      <c r="A322" s="135"/>
      <c r="B322" s="109">
        <v>3</v>
      </c>
      <c r="C322" s="166" t="s">
        <v>648</v>
      </c>
      <c r="D322" s="20" t="s">
        <v>139</v>
      </c>
      <c r="E322" s="21" t="s">
        <v>165</v>
      </c>
      <c r="F322" s="22">
        <v>2</v>
      </c>
      <c r="G322" s="23">
        <v>2</v>
      </c>
      <c r="H322" s="24" t="s">
        <v>403</v>
      </c>
      <c r="I322" s="25">
        <v>0</v>
      </c>
      <c r="J322" s="25" t="s">
        <v>582</v>
      </c>
      <c r="K322" s="112"/>
      <c r="L322" s="114">
        <f t="shared" si="52"/>
        <v>0</v>
      </c>
      <c r="M322" s="131"/>
      <c r="N322" s="119" t="str">
        <f t="shared" si="54"/>
        <v/>
      </c>
      <c r="O322" s="118">
        <f t="shared" si="53"/>
        <v>0</v>
      </c>
      <c r="P322" s="123"/>
      <c r="Q322" s="120">
        <f t="shared" si="55"/>
        <v>0</v>
      </c>
    </row>
    <row r="323" spans="1:17" ht="30" x14ac:dyDescent="0.2">
      <c r="A323" s="135"/>
      <c r="B323" s="109">
        <v>3</v>
      </c>
      <c r="C323" s="166" t="s">
        <v>648</v>
      </c>
      <c r="D323" s="20" t="s">
        <v>139</v>
      </c>
      <c r="E323" s="21" t="s">
        <v>165</v>
      </c>
      <c r="F323" s="22">
        <v>2</v>
      </c>
      <c r="G323" s="23">
        <v>3</v>
      </c>
      <c r="H323" s="24" t="s">
        <v>652</v>
      </c>
      <c r="I323" s="25">
        <v>0</v>
      </c>
      <c r="J323" s="25" t="s">
        <v>582</v>
      </c>
      <c r="K323" s="112"/>
      <c r="L323" s="114">
        <f t="shared" si="52"/>
        <v>0</v>
      </c>
      <c r="M323" s="131"/>
      <c r="N323" s="119" t="str">
        <f t="shared" si="54"/>
        <v/>
      </c>
      <c r="O323" s="118">
        <f t="shared" si="53"/>
        <v>0</v>
      </c>
      <c r="P323" s="123"/>
      <c r="Q323" s="120">
        <f t="shared" si="55"/>
        <v>0</v>
      </c>
    </row>
    <row r="324" spans="1:17" ht="30" x14ac:dyDescent="0.2">
      <c r="A324" s="135"/>
      <c r="B324" s="109">
        <v>3</v>
      </c>
      <c r="C324" s="166" t="s">
        <v>648</v>
      </c>
      <c r="D324" s="20" t="s">
        <v>139</v>
      </c>
      <c r="E324" s="21" t="s">
        <v>165</v>
      </c>
      <c r="F324" s="22">
        <v>2</v>
      </c>
      <c r="G324" s="23">
        <v>4</v>
      </c>
      <c r="H324" s="24" t="s">
        <v>651</v>
      </c>
      <c r="I324" s="25">
        <v>0</v>
      </c>
      <c r="J324" s="25" t="s">
        <v>582</v>
      </c>
      <c r="K324" s="112"/>
      <c r="L324" s="114">
        <f t="shared" si="52"/>
        <v>0</v>
      </c>
      <c r="M324" s="131"/>
      <c r="N324" s="119" t="str">
        <f t="shared" si="54"/>
        <v/>
      </c>
      <c r="O324" s="118">
        <f t="shared" si="53"/>
        <v>0</v>
      </c>
      <c r="P324" s="123"/>
      <c r="Q324" s="120">
        <f t="shared" si="55"/>
        <v>0</v>
      </c>
    </row>
    <row r="325" spans="1:17" ht="30" x14ac:dyDescent="0.2">
      <c r="A325" s="135"/>
      <c r="B325" s="109">
        <v>3</v>
      </c>
      <c r="C325" s="166" t="s">
        <v>648</v>
      </c>
      <c r="D325" s="20" t="s">
        <v>139</v>
      </c>
      <c r="E325" s="21" t="s">
        <v>165</v>
      </c>
      <c r="F325" s="22">
        <v>2</v>
      </c>
      <c r="G325" s="23">
        <v>5</v>
      </c>
      <c r="H325" s="24" t="s">
        <v>404</v>
      </c>
      <c r="I325" s="25">
        <v>0</v>
      </c>
      <c r="J325" s="25" t="s">
        <v>582</v>
      </c>
      <c r="K325" s="112"/>
      <c r="L325" s="114">
        <f t="shared" si="52"/>
        <v>0</v>
      </c>
      <c r="M325" s="131"/>
      <c r="N325" s="119" t="str">
        <f t="shared" si="54"/>
        <v/>
      </c>
      <c r="O325" s="118">
        <f t="shared" si="53"/>
        <v>0</v>
      </c>
      <c r="P325" s="123"/>
      <c r="Q325" s="120">
        <f t="shared" si="55"/>
        <v>0</v>
      </c>
    </row>
    <row r="326" spans="1:17" ht="30" x14ac:dyDescent="0.2">
      <c r="A326" s="135"/>
      <c r="B326" s="109">
        <v>3</v>
      </c>
      <c r="C326" s="166" t="s">
        <v>648</v>
      </c>
      <c r="D326" s="20" t="s">
        <v>139</v>
      </c>
      <c r="E326" s="21" t="s">
        <v>165</v>
      </c>
      <c r="F326" s="22">
        <v>2</v>
      </c>
      <c r="G326" s="23">
        <v>6</v>
      </c>
      <c r="H326" s="24" t="s">
        <v>650</v>
      </c>
      <c r="I326" s="25">
        <v>0</v>
      </c>
      <c r="J326" s="25" t="s">
        <v>582</v>
      </c>
      <c r="K326" s="112"/>
      <c r="L326" s="114">
        <f t="shared" si="52"/>
        <v>0</v>
      </c>
      <c r="M326" s="131"/>
      <c r="N326" s="119" t="str">
        <f t="shared" si="54"/>
        <v/>
      </c>
      <c r="O326" s="118">
        <f t="shared" si="53"/>
        <v>0</v>
      </c>
      <c r="P326" s="123"/>
      <c r="Q326" s="120">
        <f t="shared" si="55"/>
        <v>0</v>
      </c>
    </row>
    <row r="327" spans="1:17" ht="42.75" customHeight="1" x14ac:dyDescent="0.2">
      <c r="A327" s="135"/>
      <c r="B327" s="109">
        <v>3</v>
      </c>
      <c r="C327" s="166" t="s">
        <v>648</v>
      </c>
      <c r="D327" s="20" t="s">
        <v>140</v>
      </c>
      <c r="E327" s="21" t="s">
        <v>543</v>
      </c>
      <c r="F327" s="22">
        <v>3</v>
      </c>
      <c r="G327" s="23">
        <v>1</v>
      </c>
      <c r="H327" s="24" t="s">
        <v>559</v>
      </c>
      <c r="I327" s="25">
        <v>0</v>
      </c>
      <c r="J327" s="25" t="s">
        <v>582</v>
      </c>
      <c r="K327" s="112"/>
      <c r="L327" s="114">
        <f t="shared" si="52"/>
        <v>0</v>
      </c>
      <c r="M327" s="131"/>
      <c r="N327" s="119" t="str">
        <f t="shared" si="54"/>
        <v/>
      </c>
      <c r="O327" s="118">
        <f t="shared" si="53"/>
        <v>0</v>
      </c>
      <c r="P327" s="123"/>
      <c r="Q327" s="120">
        <f t="shared" si="55"/>
        <v>0</v>
      </c>
    </row>
    <row r="328" spans="1:17" ht="45" x14ac:dyDescent="0.2">
      <c r="A328" s="135"/>
      <c r="B328" s="109">
        <v>3</v>
      </c>
      <c r="C328" s="166" t="s">
        <v>648</v>
      </c>
      <c r="D328" s="20" t="s">
        <v>140</v>
      </c>
      <c r="E328" s="21" t="s">
        <v>543</v>
      </c>
      <c r="F328" s="22">
        <v>3</v>
      </c>
      <c r="G328" s="23">
        <v>2</v>
      </c>
      <c r="H328" s="24" t="s">
        <v>560</v>
      </c>
      <c r="I328" s="25">
        <v>0</v>
      </c>
      <c r="J328" s="25" t="s">
        <v>582</v>
      </c>
      <c r="K328" s="112"/>
      <c r="L328" s="114">
        <f t="shared" si="52"/>
        <v>0</v>
      </c>
      <c r="M328" s="131"/>
      <c r="N328" s="119" t="str">
        <f t="shared" si="54"/>
        <v/>
      </c>
      <c r="O328" s="118">
        <f t="shared" si="53"/>
        <v>0</v>
      </c>
      <c r="P328" s="123"/>
      <c r="Q328" s="120">
        <f t="shared" si="55"/>
        <v>0</v>
      </c>
    </row>
    <row r="329" spans="1:17" ht="45" x14ac:dyDescent="0.2">
      <c r="A329" s="135"/>
      <c r="B329" s="109">
        <v>3</v>
      </c>
      <c r="C329" s="166" t="s">
        <v>648</v>
      </c>
      <c r="D329" s="20" t="s">
        <v>140</v>
      </c>
      <c r="E329" s="21" t="s">
        <v>543</v>
      </c>
      <c r="F329" s="22">
        <v>3</v>
      </c>
      <c r="G329" s="23">
        <v>3</v>
      </c>
      <c r="H329" s="24" t="s">
        <v>527</v>
      </c>
      <c r="I329" s="25">
        <v>0</v>
      </c>
      <c r="J329" s="25" t="s">
        <v>582</v>
      </c>
      <c r="K329" s="112"/>
      <c r="L329" s="114">
        <f t="shared" si="52"/>
        <v>0</v>
      </c>
      <c r="M329" s="131"/>
      <c r="N329" s="119" t="str">
        <f t="shared" si="54"/>
        <v/>
      </c>
      <c r="O329" s="118">
        <f t="shared" si="53"/>
        <v>0</v>
      </c>
      <c r="P329" s="123"/>
      <c r="Q329" s="120">
        <f t="shared" si="55"/>
        <v>0</v>
      </c>
    </row>
    <row r="330" spans="1:17" ht="28.5" x14ac:dyDescent="0.2">
      <c r="A330" s="135"/>
      <c r="B330" s="109">
        <v>3</v>
      </c>
      <c r="C330" s="166" t="s">
        <v>648</v>
      </c>
      <c r="D330" s="20" t="s">
        <v>141</v>
      </c>
      <c r="E330" s="21" t="s">
        <v>163</v>
      </c>
      <c r="F330" s="22">
        <v>4</v>
      </c>
      <c r="G330" s="23">
        <v>1</v>
      </c>
      <c r="H330" s="24" t="s">
        <v>406</v>
      </c>
      <c r="I330" s="25">
        <v>0</v>
      </c>
      <c r="J330" s="25" t="s">
        <v>582</v>
      </c>
      <c r="K330" s="112"/>
      <c r="L330" s="114">
        <f t="shared" si="52"/>
        <v>0</v>
      </c>
      <c r="M330" s="131"/>
      <c r="N330" s="119" t="str">
        <f t="shared" si="54"/>
        <v/>
      </c>
      <c r="O330" s="118">
        <f t="shared" si="53"/>
        <v>0</v>
      </c>
      <c r="P330" s="123"/>
      <c r="Q330" s="120">
        <f t="shared" si="55"/>
        <v>0</v>
      </c>
    </row>
    <row r="331" spans="1:17" ht="42.75" x14ac:dyDescent="0.2">
      <c r="A331" s="135"/>
      <c r="B331" s="109">
        <v>3</v>
      </c>
      <c r="C331" s="166" t="s">
        <v>648</v>
      </c>
      <c r="D331" s="20" t="s">
        <v>141</v>
      </c>
      <c r="E331" s="21" t="s">
        <v>163</v>
      </c>
      <c r="F331" s="22">
        <v>4</v>
      </c>
      <c r="G331" s="23">
        <v>2</v>
      </c>
      <c r="H331" s="24" t="s">
        <v>407</v>
      </c>
      <c r="I331" s="25">
        <v>0</v>
      </c>
      <c r="J331" s="25" t="s">
        <v>582</v>
      </c>
      <c r="K331" s="112"/>
      <c r="L331" s="114">
        <f t="shared" si="52"/>
        <v>0</v>
      </c>
      <c r="M331" s="131"/>
      <c r="N331" s="119" t="str">
        <f t="shared" si="54"/>
        <v/>
      </c>
      <c r="O331" s="118">
        <f t="shared" si="53"/>
        <v>0</v>
      </c>
      <c r="P331" s="123"/>
      <c r="Q331" s="120">
        <f t="shared" si="55"/>
        <v>0</v>
      </c>
    </row>
    <row r="332" spans="1:17" x14ac:dyDescent="0.2">
      <c r="A332" s="135"/>
      <c r="B332" s="109">
        <v>3</v>
      </c>
      <c r="C332" s="166" t="s">
        <v>648</v>
      </c>
      <c r="D332" s="20" t="s">
        <v>141</v>
      </c>
      <c r="E332" s="21" t="s">
        <v>163</v>
      </c>
      <c r="F332" s="22">
        <v>4</v>
      </c>
      <c r="G332" s="23">
        <v>3</v>
      </c>
      <c r="H332" s="24" t="s">
        <v>408</v>
      </c>
      <c r="I332" s="25">
        <v>0</v>
      </c>
      <c r="J332" s="25" t="s">
        <v>582</v>
      </c>
      <c r="K332" s="112"/>
      <c r="L332" s="114">
        <f t="shared" si="52"/>
        <v>0</v>
      </c>
      <c r="M332" s="131"/>
      <c r="N332" s="119" t="str">
        <f t="shared" si="54"/>
        <v/>
      </c>
      <c r="O332" s="118">
        <f t="shared" si="53"/>
        <v>0</v>
      </c>
      <c r="P332" s="123"/>
      <c r="Q332" s="120">
        <f t="shared" si="55"/>
        <v>0</v>
      </c>
    </row>
    <row r="333" spans="1:17" ht="30" x14ac:dyDescent="0.2">
      <c r="A333" s="135"/>
      <c r="B333" s="109">
        <v>4</v>
      </c>
      <c r="C333" s="166" t="s">
        <v>47</v>
      </c>
      <c r="D333" s="20" t="s">
        <v>94</v>
      </c>
      <c r="E333" s="21" t="s">
        <v>324</v>
      </c>
      <c r="F333" s="22">
        <v>1</v>
      </c>
      <c r="G333" s="23">
        <v>1</v>
      </c>
      <c r="H333" s="24" t="s">
        <v>653</v>
      </c>
      <c r="I333" s="25">
        <v>0</v>
      </c>
      <c r="J333" s="25" t="s">
        <v>582</v>
      </c>
      <c r="K333" s="112"/>
      <c r="L333" s="114">
        <f t="shared" si="52"/>
        <v>0</v>
      </c>
      <c r="M333" s="131"/>
      <c r="N333" s="119" t="str">
        <f t="shared" si="54"/>
        <v/>
      </c>
      <c r="O333" s="118">
        <f t="shared" si="53"/>
        <v>0</v>
      </c>
      <c r="P333" s="123"/>
      <c r="Q333" s="120">
        <f t="shared" si="55"/>
        <v>0</v>
      </c>
    </row>
    <row r="334" spans="1:17" ht="42.75" x14ac:dyDescent="0.2">
      <c r="A334" s="135"/>
      <c r="B334" s="109">
        <v>4</v>
      </c>
      <c r="C334" s="166" t="s">
        <v>47</v>
      </c>
      <c r="D334" s="20" t="s">
        <v>94</v>
      </c>
      <c r="E334" s="21" t="s">
        <v>324</v>
      </c>
      <c r="F334" s="22">
        <v>1</v>
      </c>
      <c r="G334" s="23">
        <v>2</v>
      </c>
      <c r="H334" s="24" t="s">
        <v>153</v>
      </c>
      <c r="I334" s="25">
        <v>0</v>
      </c>
      <c r="J334" s="25" t="s">
        <v>582</v>
      </c>
      <c r="K334" s="112"/>
      <c r="L334" s="114">
        <f t="shared" si="52"/>
        <v>0</v>
      </c>
      <c r="M334" s="131"/>
      <c r="N334" s="119" t="str">
        <f t="shared" si="54"/>
        <v/>
      </c>
      <c r="O334" s="118">
        <f t="shared" si="53"/>
        <v>0</v>
      </c>
      <c r="P334" s="123"/>
      <c r="Q334" s="120">
        <f t="shared" si="55"/>
        <v>0</v>
      </c>
    </row>
    <row r="335" spans="1:17" ht="30" x14ac:dyDescent="0.2">
      <c r="A335" s="135"/>
      <c r="B335" s="109">
        <v>4</v>
      </c>
      <c r="C335" s="166" t="s">
        <v>47</v>
      </c>
      <c r="D335" s="20" t="s">
        <v>94</v>
      </c>
      <c r="E335" s="21" t="s">
        <v>324</v>
      </c>
      <c r="F335" s="22">
        <v>1</v>
      </c>
      <c r="G335" s="23">
        <v>3</v>
      </c>
      <c r="H335" s="24" t="s">
        <v>154</v>
      </c>
      <c r="I335" s="25">
        <v>0</v>
      </c>
      <c r="J335" s="25" t="s">
        <v>582</v>
      </c>
      <c r="K335" s="112"/>
      <c r="L335" s="114">
        <f t="shared" si="52"/>
        <v>0</v>
      </c>
      <c r="M335" s="131"/>
      <c r="N335" s="119" t="str">
        <f t="shared" si="54"/>
        <v/>
      </c>
      <c r="O335" s="118">
        <f t="shared" si="53"/>
        <v>0</v>
      </c>
      <c r="P335" s="123"/>
      <c r="Q335" s="120">
        <f t="shared" si="55"/>
        <v>0</v>
      </c>
    </row>
    <row r="336" spans="1:17" ht="30" x14ac:dyDescent="0.2">
      <c r="A336" s="135"/>
      <c r="B336" s="109">
        <v>4</v>
      </c>
      <c r="C336" s="166" t="s">
        <v>47</v>
      </c>
      <c r="D336" s="20" t="s">
        <v>94</v>
      </c>
      <c r="E336" s="21" t="s">
        <v>324</v>
      </c>
      <c r="F336" s="22">
        <v>1</v>
      </c>
      <c r="G336" s="23">
        <v>4</v>
      </c>
      <c r="H336" s="24" t="s">
        <v>155</v>
      </c>
      <c r="I336" s="25">
        <v>0</v>
      </c>
      <c r="J336" s="25" t="s">
        <v>582</v>
      </c>
      <c r="K336" s="112"/>
      <c r="L336" s="114">
        <f t="shared" si="52"/>
        <v>0</v>
      </c>
      <c r="M336" s="131"/>
      <c r="N336" s="119" t="str">
        <f t="shared" si="54"/>
        <v/>
      </c>
      <c r="O336" s="118">
        <f t="shared" si="53"/>
        <v>0</v>
      </c>
      <c r="P336" s="123"/>
      <c r="Q336" s="120">
        <f t="shared" si="55"/>
        <v>0</v>
      </c>
    </row>
    <row r="337" spans="1:17" ht="45" x14ac:dyDescent="0.2">
      <c r="A337" s="135"/>
      <c r="B337" s="109">
        <v>4</v>
      </c>
      <c r="C337" s="166" t="s">
        <v>47</v>
      </c>
      <c r="D337" s="20" t="s">
        <v>95</v>
      </c>
      <c r="E337" s="21" t="s">
        <v>325</v>
      </c>
      <c r="F337" s="22">
        <v>2</v>
      </c>
      <c r="G337" s="23">
        <v>1</v>
      </c>
      <c r="H337" s="24" t="s">
        <v>313</v>
      </c>
      <c r="I337" s="25">
        <v>0</v>
      </c>
      <c r="J337" s="25" t="s">
        <v>582</v>
      </c>
      <c r="K337" s="112"/>
      <c r="L337" s="114">
        <f t="shared" si="52"/>
        <v>0</v>
      </c>
      <c r="M337" s="131"/>
      <c r="N337" s="119" t="str">
        <f t="shared" si="54"/>
        <v/>
      </c>
      <c r="O337" s="118">
        <f t="shared" si="53"/>
        <v>0</v>
      </c>
      <c r="P337" s="123"/>
      <c r="Q337" s="120">
        <f t="shared" si="55"/>
        <v>0</v>
      </c>
    </row>
    <row r="338" spans="1:17" ht="45" x14ac:dyDescent="0.2">
      <c r="A338" s="135"/>
      <c r="B338" s="109">
        <v>4</v>
      </c>
      <c r="C338" s="166" t="s">
        <v>47</v>
      </c>
      <c r="D338" s="20" t="s">
        <v>95</v>
      </c>
      <c r="E338" s="21" t="s">
        <v>325</v>
      </c>
      <c r="F338" s="22">
        <v>2</v>
      </c>
      <c r="G338" s="23">
        <v>2</v>
      </c>
      <c r="H338" s="24" t="s">
        <v>314</v>
      </c>
      <c r="I338" s="25">
        <v>0</v>
      </c>
      <c r="J338" s="25" t="s">
        <v>582</v>
      </c>
      <c r="K338" s="112"/>
      <c r="L338" s="114">
        <f t="shared" ref="L338:L408" si="68">IF($K338="",0,IFERROR(VLOOKUP($K338,טבלת_יישום,2,0),0))</f>
        <v>0</v>
      </c>
      <c r="M338" s="131"/>
      <c r="N338" s="119" t="str">
        <f t="shared" si="54"/>
        <v/>
      </c>
      <c r="O338" s="118">
        <f t="shared" ref="O338:O408" si="69">IF($N338="",0,IFERROR(VLOOKUP($N338,טבלת_יישום,2,0),0))</f>
        <v>0</v>
      </c>
      <c r="P338" s="123"/>
      <c r="Q338" s="120">
        <f t="shared" si="55"/>
        <v>0</v>
      </c>
    </row>
    <row r="339" spans="1:17" ht="45" x14ac:dyDescent="0.2">
      <c r="A339" s="135"/>
      <c r="B339" s="109">
        <v>4</v>
      </c>
      <c r="C339" s="166" t="s">
        <v>47</v>
      </c>
      <c r="D339" s="20" t="s">
        <v>95</v>
      </c>
      <c r="E339" s="21" t="s">
        <v>325</v>
      </c>
      <c r="F339" s="22">
        <v>2</v>
      </c>
      <c r="G339" s="23">
        <v>3</v>
      </c>
      <c r="H339" s="24" t="s">
        <v>654</v>
      </c>
      <c r="I339" s="25">
        <v>0</v>
      </c>
      <c r="J339" s="25" t="s">
        <v>583</v>
      </c>
      <c r="K339" s="112"/>
      <c r="L339" s="114">
        <f t="shared" si="68"/>
        <v>0</v>
      </c>
      <c r="M339" s="131"/>
      <c r="N339" s="119" t="str">
        <f t="shared" ref="N339:N409" si="70">IF(K339="","",K339)</f>
        <v/>
      </c>
      <c r="O339" s="118">
        <f t="shared" si="69"/>
        <v>0</v>
      </c>
      <c r="P339" s="123"/>
      <c r="Q339" s="120">
        <f t="shared" ref="Q339:Q409" si="71">IFERROR(O339-L339,0)</f>
        <v>0</v>
      </c>
    </row>
    <row r="340" spans="1:17" ht="45" x14ac:dyDescent="0.2">
      <c r="A340" s="135"/>
      <c r="B340" s="109">
        <v>4</v>
      </c>
      <c r="C340" s="166" t="s">
        <v>47</v>
      </c>
      <c r="D340" s="20" t="s">
        <v>95</v>
      </c>
      <c r="E340" s="21" t="s">
        <v>325</v>
      </c>
      <c r="F340" s="22">
        <v>2</v>
      </c>
      <c r="G340" s="23">
        <v>4</v>
      </c>
      <c r="H340" s="24" t="s">
        <v>458</v>
      </c>
      <c r="I340" s="25">
        <v>0</v>
      </c>
      <c r="J340" s="25" t="s">
        <v>582</v>
      </c>
      <c r="K340" s="112"/>
      <c r="L340" s="114">
        <f t="shared" si="68"/>
        <v>0</v>
      </c>
      <c r="M340" s="131"/>
      <c r="N340" s="119" t="str">
        <f t="shared" si="70"/>
        <v/>
      </c>
      <c r="O340" s="118">
        <f t="shared" si="69"/>
        <v>0</v>
      </c>
      <c r="P340" s="123"/>
      <c r="Q340" s="120">
        <f t="shared" si="71"/>
        <v>0</v>
      </c>
    </row>
    <row r="341" spans="1:17" ht="30" x14ac:dyDescent="0.2">
      <c r="A341" s="135"/>
      <c r="B341" s="109">
        <v>4</v>
      </c>
      <c r="C341" s="166" t="s">
        <v>47</v>
      </c>
      <c r="D341" s="20" t="s">
        <v>96</v>
      </c>
      <c r="E341" s="21" t="s">
        <v>319</v>
      </c>
      <c r="F341" s="22">
        <v>3</v>
      </c>
      <c r="G341" s="23">
        <v>1</v>
      </c>
      <c r="H341" s="24" t="s">
        <v>320</v>
      </c>
      <c r="I341" s="25">
        <v>0</v>
      </c>
      <c r="J341" s="25" t="s">
        <v>582</v>
      </c>
      <c r="K341" s="112"/>
      <c r="L341" s="114">
        <f t="shared" si="68"/>
        <v>0</v>
      </c>
      <c r="M341" s="131"/>
      <c r="N341" s="119" t="str">
        <f t="shared" si="70"/>
        <v/>
      </c>
      <c r="O341" s="118">
        <f t="shared" si="69"/>
        <v>0</v>
      </c>
      <c r="P341" s="123"/>
      <c r="Q341" s="120">
        <f t="shared" si="71"/>
        <v>0</v>
      </c>
    </row>
    <row r="342" spans="1:17" ht="30" x14ac:dyDescent="0.2">
      <c r="A342" s="135"/>
      <c r="B342" s="109">
        <v>4</v>
      </c>
      <c r="C342" s="166" t="s">
        <v>47</v>
      </c>
      <c r="D342" s="20" t="s">
        <v>96</v>
      </c>
      <c r="E342" s="21" t="s">
        <v>319</v>
      </c>
      <c r="F342" s="22">
        <v>3</v>
      </c>
      <c r="G342" s="23">
        <v>2</v>
      </c>
      <c r="H342" s="24" t="s">
        <v>321</v>
      </c>
      <c r="I342" s="25">
        <v>0</v>
      </c>
      <c r="J342" s="25" t="s">
        <v>582</v>
      </c>
      <c r="K342" s="112"/>
      <c r="L342" s="114">
        <f t="shared" si="68"/>
        <v>0</v>
      </c>
      <c r="M342" s="131"/>
      <c r="N342" s="119" t="str">
        <f t="shared" si="70"/>
        <v/>
      </c>
      <c r="O342" s="118">
        <f t="shared" si="69"/>
        <v>0</v>
      </c>
      <c r="P342" s="123"/>
      <c r="Q342" s="120">
        <f t="shared" si="71"/>
        <v>0</v>
      </c>
    </row>
    <row r="343" spans="1:17" ht="71.25" x14ac:dyDescent="0.2">
      <c r="A343" s="135"/>
      <c r="B343" s="109">
        <v>4</v>
      </c>
      <c r="C343" s="166" t="s">
        <v>47</v>
      </c>
      <c r="D343" s="20" t="s">
        <v>96</v>
      </c>
      <c r="E343" s="21" t="s">
        <v>319</v>
      </c>
      <c r="F343" s="22">
        <v>3</v>
      </c>
      <c r="G343" s="23">
        <v>3</v>
      </c>
      <c r="H343" s="24" t="s">
        <v>655</v>
      </c>
      <c r="I343" s="25">
        <v>1</v>
      </c>
      <c r="J343" s="161" t="s">
        <v>583</v>
      </c>
      <c r="K343" s="112"/>
      <c r="L343" s="114">
        <f t="shared" si="68"/>
        <v>0</v>
      </c>
      <c r="M343" s="131"/>
      <c r="N343" s="119" t="str">
        <f t="shared" si="70"/>
        <v/>
      </c>
      <c r="O343" s="118">
        <f t="shared" si="69"/>
        <v>0</v>
      </c>
      <c r="P343" s="123"/>
      <c r="Q343" s="120">
        <f t="shared" si="71"/>
        <v>0</v>
      </c>
    </row>
    <row r="344" spans="1:17" ht="71.25" x14ac:dyDescent="0.2">
      <c r="A344" s="135"/>
      <c r="B344" s="109">
        <v>4</v>
      </c>
      <c r="C344" s="166" t="s">
        <v>47</v>
      </c>
      <c r="D344" s="20" t="s">
        <v>96</v>
      </c>
      <c r="E344" s="21" t="s">
        <v>319</v>
      </c>
      <c r="F344" s="22">
        <v>3</v>
      </c>
      <c r="G344" s="23">
        <v>4</v>
      </c>
      <c r="H344" s="24" t="s">
        <v>317</v>
      </c>
      <c r="I344" s="25">
        <v>1</v>
      </c>
      <c r="J344" s="161" t="s">
        <v>583</v>
      </c>
      <c r="K344" s="112"/>
      <c r="L344" s="114">
        <f t="shared" si="68"/>
        <v>0</v>
      </c>
      <c r="M344" s="131"/>
      <c r="N344" s="119" t="str">
        <f t="shared" si="70"/>
        <v/>
      </c>
      <c r="O344" s="118">
        <f t="shared" si="69"/>
        <v>0</v>
      </c>
      <c r="P344" s="123"/>
      <c r="Q344" s="120">
        <f t="shared" si="71"/>
        <v>0</v>
      </c>
    </row>
    <row r="345" spans="1:17" ht="30" x14ac:dyDescent="0.2">
      <c r="A345" s="135"/>
      <c r="B345" s="109">
        <v>4</v>
      </c>
      <c r="C345" s="166" t="s">
        <v>47</v>
      </c>
      <c r="D345" s="20" t="s">
        <v>96</v>
      </c>
      <c r="E345" s="21" t="s">
        <v>319</v>
      </c>
      <c r="F345" s="22">
        <v>3</v>
      </c>
      <c r="G345" s="23">
        <v>5</v>
      </c>
      <c r="H345" s="24" t="s">
        <v>318</v>
      </c>
      <c r="I345" s="25">
        <v>1</v>
      </c>
      <c r="J345" s="161" t="s">
        <v>583</v>
      </c>
      <c r="K345" s="112"/>
      <c r="L345" s="114">
        <f t="shared" si="68"/>
        <v>0</v>
      </c>
      <c r="M345" s="131"/>
      <c r="N345" s="119" t="str">
        <f t="shared" si="70"/>
        <v/>
      </c>
      <c r="O345" s="118">
        <f t="shared" si="69"/>
        <v>0</v>
      </c>
      <c r="P345" s="123"/>
      <c r="Q345" s="120">
        <f t="shared" si="71"/>
        <v>0</v>
      </c>
    </row>
    <row r="346" spans="1:17" ht="30" x14ac:dyDescent="0.2">
      <c r="A346" s="135"/>
      <c r="B346" s="109">
        <v>4</v>
      </c>
      <c r="C346" s="166" t="s">
        <v>47</v>
      </c>
      <c r="D346" s="20" t="s">
        <v>96</v>
      </c>
      <c r="E346" s="21" t="s">
        <v>319</v>
      </c>
      <c r="F346" s="22">
        <v>3</v>
      </c>
      <c r="G346" s="23">
        <v>6</v>
      </c>
      <c r="H346" s="24" t="s">
        <v>322</v>
      </c>
      <c r="I346" s="25">
        <v>1</v>
      </c>
      <c r="J346" s="161" t="s">
        <v>583</v>
      </c>
      <c r="K346" s="112"/>
      <c r="L346" s="114">
        <f t="shared" si="68"/>
        <v>0</v>
      </c>
      <c r="M346" s="131"/>
      <c r="N346" s="119" t="str">
        <f t="shared" si="70"/>
        <v/>
      </c>
      <c r="O346" s="118">
        <f t="shared" si="69"/>
        <v>0</v>
      </c>
      <c r="P346" s="123"/>
      <c r="Q346" s="120">
        <f t="shared" si="71"/>
        <v>0</v>
      </c>
    </row>
    <row r="347" spans="1:17" ht="71.25" x14ac:dyDescent="0.2">
      <c r="A347" s="135"/>
      <c r="B347" s="109">
        <v>4</v>
      </c>
      <c r="C347" s="166" t="s">
        <v>47</v>
      </c>
      <c r="D347" s="20" t="s">
        <v>97</v>
      </c>
      <c r="E347" s="21" t="s">
        <v>323</v>
      </c>
      <c r="F347" s="22">
        <v>4</v>
      </c>
      <c r="G347" s="23">
        <v>1</v>
      </c>
      <c r="H347" s="24" t="s">
        <v>426</v>
      </c>
      <c r="I347" s="25">
        <v>0</v>
      </c>
      <c r="J347" s="25" t="s">
        <v>582</v>
      </c>
      <c r="K347" s="112"/>
      <c r="L347" s="114">
        <f t="shared" si="68"/>
        <v>0</v>
      </c>
      <c r="M347" s="131"/>
      <c r="N347" s="119" t="str">
        <f t="shared" si="70"/>
        <v/>
      </c>
      <c r="O347" s="118">
        <f t="shared" si="69"/>
        <v>0</v>
      </c>
      <c r="P347" s="123"/>
      <c r="Q347" s="120">
        <f t="shared" si="71"/>
        <v>0</v>
      </c>
    </row>
    <row r="348" spans="1:17" ht="30" x14ac:dyDescent="0.2">
      <c r="A348" s="135"/>
      <c r="B348" s="109">
        <v>4</v>
      </c>
      <c r="C348" s="166" t="s">
        <v>47</v>
      </c>
      <c r="D348" s="20" t="s">
        <v>97</v>
      </c>
      <c r="E348" s="21" t="s">
        <v>323</v>
      </c>
      <c r="F348" s="22">
        <v>4</v>
      </c>
      <c r="G348" s="23">
        <v>2</v>
      </c>
      <c r="H348" s="24" t="s">
        <v>427</v>
      </c>
      <c r="I348" s="25">
        <v>0</v>
      </c>
      <c r="J348" s="25" t="s">
        <v>583</v>
      </c>
      <c r="K348" s="112"/>
      <c r="L348" s="114">
        <f t="shared" si="68"/>
        <v>0</v>
      </c>
      <c r="M348" s="131"/>
      <c r="N348" s="119" t="str">
        <f t="shared" si="70"/>
        <v/>
      </c>
      <c r="O348" s="118">
        <f t="shared" si="69"/>
        <v>0</v>
      </c>
      <c r="P348" s="123"/>
      <c r="Q348" s="120">
        <f t="shared" si="71"/>
        <v>0</v>
      </c>
    </row>
    <row r="349" spans="1:17" ht="57" x14ac:dyDescent="0.2">
      <c r="A349" s="135"/>
      <c r="B349" s="109">
        <v>4</v>
      </c>
      <c r="C349" s="166" t="s">
        <v>47</v>
      </c>
      <c r="D349" s="20" t="s">
        <v>529</v>
      </c>
      <c r="E349" s="21" t="s">
        <v>316</v>
      </c>
      <c r="F349" s="22">
        <v>5</v>
      </c>
      <c r="G349" s="23">
        <v>1</v>
      </c>
      <c r="H349" s="24" t="s">
        <v>528</v>
      </c>
      <c r="I349" s="25">
        <v>2</v>
      </c>
      <c r="J349" s="25" t="s">
        <v>583</v>
      </c>
      <c r="K349" s="112"/>
      <c r="L349" s="114">
        <f t="shared" si="68"/>
        <v>0</v>
      </c>
      <c r="M349" s="131"/>
      <c r="N349" s="119" t="str">
        <f t="shared" si="70"/>
        <v/>
      </c>
      <c r="O349" s="118">
        <f t="shared" si="69"/>
        <v>0</v>
      </c>
      <c r="P349" s="123"/>
      <c r="Q349" s="120">
        <f t="shared" si="71"/>
        <v>0</v>
      </c>
    </row>
    <row r="350" spans="1:17" ht="57" x14ac:dyDescent="0.2">
      <c r="A350" s="135"/>
      <c r="B350" s="109">
        <v>4</v>
      </c>
      <c r="C350" s="166" t="s">
        <v>47</v>
      </c>
      <c r="D350" s="20" t="s">
        <v>529</v>
      </c>
      <c r="E350" s="21" t="s">
        <v>316</v>
      </c>
      <c r="F350" s="22">
        <v>5</v>
      </c>
      <c r="G350" s="23">
        <v>2</v>
      </c>
      <c r="H350" s="24" t="s">
        <v>561</v>
      </c>
      <c r="I350" s="25">
        <v>3</v>
      </c>
      <c r="J350" s="25" t="s">
        <v>584</v>
      </c>
      <c r="K350" s="112"/>
      <c r="L350" s="114">
        <f t="shared" si="68"/>
        <v>0</v>
      </c>
      <c r="M350" s="131"/>
      <c r="N350" s="119" t="str">
        <f t="shared" ref="N350" si="72">IF(K350="","",K350)</f>
        <v/>
      </c>
      <c r="O350" s="118">
        <f t="shared" si="69"/>
        <v>0</v>
      </c>
      <c r="P350" s="123"/>
      <c r="Q350" s="120">
        <f t="shared" ref="Q350" si="73">IFERROR(O350-L350,0)</f>
        <v>0</v>
      </c>
    </row>
    <row r="351" spans="1:17" ht="42.75" x14ac:dyDescent="0.2">
      <c r="A351" s="135"/>
      <c r="B351" s="109">
        <v>4</v>
      </c>
      <c r="C351" s="166" t="s">
        <v>47</v>
      </c>
      <c r="D351" s="20" t="s">
        <v>529</v>
      </c>
      <c r="E351" s="21" t="s">
        <v>316</v>
      </c>
      <c r="F351" s="22">
        <v>5</v>
      </c>
      <c r="G351" s="23">
        <v>3</v>
      </c>
      <c r="H351" s="24" t="s">
        <v>552</v>
      </c>
      <c r="I351" s="25">
        <v>3</v>
      </c>
      <c r="J351" s="25" t="s">
        <v>584</v>
      </c>
      <c r="K351" s="112"/>
      <c r="L351" s="114">
        <f t="shared" si="68"/>
        <v>0</v>
      </c>
      <c r="M351" s="131"/>
      <c r="N351" s="119" t="str">
        <f t="shared" ref="N351" si="74">IF(K351="","",K351)</f>
        <v/>
      </c>
      <c r="O351" s="118">
        <f t="shared" si="69"/>
        <v>0</v>
      </c>
      <c r="P351" s="123"/>
      <c r="Q351" s="120">
        <f t="shared" ref="Q351" si="75">IFERROR(O351-L351,0)</f>
        <v>0</v>
      </c>
    </row>
    <row r="352" spans="1:17" s="10" customFormat="1" ht="30" x14ac:dyDescent="0.2">
      <c r="A352" s="137"/>
      <c r="B352" s="109">
        <v>4</v>
      </c>
      <c r="C352" s="166" t="s">
        <v>47</v>
      </c>
      <c r="D352" s="20" t="s">
        <v>529</v>
      </c>
      <c r="E352" s="21" t="s">
        <v>316</v>
      </c>
      <c r="F352" s="22">
        <v>5</v>
      </c>
      <c r="G352" s="23">
        <v>4</v>
      </c>
      <c r="H352" s="77" t="s">
        <v>451</v>
      </c>
      <c r="I352" s="28">
        <v>3</v>
      </c>
      <c r="J352" s="161" t="s">
        <v>584</v>
      </c>
      <c r="K352" s="112"/>
      <c r="L352" s="114">
        <f t="shared" si="68"/>
        <v>0</v>
      </c>
      <c r="M352" s="131"/>
      <c r="N352" s="119" t="str">
        <f t="shared" si="70"/>
        <v/>
      </c>
      <c r="O352" s="118">
        <f t="shared" si="69"/>
        <v>0</v>
      </c>
      <c r="P352" s="124"/>
      <c r="Q352" s="120">
        <f t="shared" si="71"/>
        <v>0</v>
      </c>
    </row>
    <row r="353" spans="1:17" ht="30" x14ac:dyDescent="0.2">
      <c r="A353" s="135"/>
      <c r="B353" s="109">
        <v>4</v>
      </c>
      <c r="C353" s="166" t="s">
        <v>47</v>
      </c>
      <c r="D353" s="20" t="s">
        <v>529</v>
      </c>
      <c r="E353" s="21" t="s">
        <v>316</v>
      </c>
      <c r="F353" s="22">
        <v>5</v>
      </c>
      <c r="G353" s="23">
        <v>5</v>
      </c>
      <c r="H353" s="24" t="s">
        <v>457</v>
      </c>
      <c r="I353" s="25">
        <v>1</v>
      </c>
      <c r="J353" s="25" t="s">
        <v>582</v>
      </c>
      <c r="K353" s="112"/>
      <c r="L353" s="114">
        <f t="shared" si="68"/>
        <v>0</v>
      </c>
      <c r="M353" s="131"/>
      <c r="N353" s="119" t="str">
        <f t="shared" ref="N353" si="76">IF(K353="","",K353)</f>
        <v/>
      </c>
      <c r="O353" s="118">
        <f t="shared" si="69"/>
        <v>0</v>
      </c>
      <c r="P353" s="123"/>
      <c r="Q353" s="120">
        <f t="shared" ref="Q353" si="77">IFERROR(O353-L353,0)</f>
        <v>0</v>
      </c>
    </row>
    <row r="354" spans="1:17" s="10" customFormat="1" x14ac:dyDescent="0.2">
      <c r="A354" s="137"/>
      <c r="B354" s="109">
        <v>4</v>
      </c>
      <c r="C354" s="166" t="s">
        <v>47</v>
      </c>
      <c r="D354" s="20" t="s">
        <v>530</v>
      </c>
      <c r="E354" s="21" t="s">
        <v>152</v>
      </c>
      <c r="F354" s="22">
        <v>6</v>
      </c>
      <c r="G354" s="23">
        <v>1</v>
      </c>
      <c r="H354" s="168" t="s">
        <v>656</v>
      </c>
      <c r="I354" s="28">
        <v>0</v>
      </c>
      <c r="J354" s="161" t="s">
        <v>582</v>
      </c>
      <c r="K354" s="112"/>
      <c r="L354" s="114">
        <f t="shared" si="68"/>
        <v>0</v>
      </c>
      <c r="M354" s="131"/>
      <c r="N354" s="119" t="str">
        <f t="shared" si="70"/>
        <v/>
      </c>
      <c r="O354" s="118">
        <f t="shared" si="69"/>
        <v>0</v>
      </c>
      <c r="P354" s="124"/>
      <c r="Q354" s="120">
        <f t="shared" si="71"/>
        <v>0</v>
      </c>
    </row>
    <row r="355" spans="1:17" x14ac:dyDescent="0.2">
      <c r="A355" s="135"/>
      <c r="B355" s="109">
        <v>4</v>
      </c>
      <c r="C355" s="166" t="s">
        <v>47</v>
      </c>
      <c r="D355" s="20" t="s">
        <v>530</v>
      </c>
      <c r="E355" s="21" t="s">
        <v>152</v>
      </c>
      <c r="F355" s="22">
        <v>6</v>
      </c>
      <c r="G355" s="23">
        <v>2</v>
      </c>
      <c r="H355" s="24" t="s">
        <v>315</v>
      </c>
      <c r="I355" s="25">
        <v>0</v>
      </c>
      <c r="J355" s="25" t="s">
        <v>582</v>
      </c>
      <c r="K355" s="112"/>
      <c r="L355" s="114">
        <f t="shared" si="68"/>
        <v>0</v>
      </c>
      <c r="M355" s="131"/>
      <c r="N355" s="119" t="str">
        <f t="shared" si="70"/>
        <v/>
      </c>
      <c r="O355" s="118">
        <f t="shared" si="69"/>
        <v>0</v>
      </c>
      <c r="P355" s="123"/>
      <c r="Q355" s="120">
        <f t="shared" si="71"/>
        <v>0</v>
      </c>
    </row>
    <row r="356" spans="1:17" x14ac:dyDescent="0.2">
      <c r="A356" s="135"/>
      <c r="B356" s="109">
        <v>4</v>
      </c>
      <c r="C356" s="166" t="s">
        <v>47</v>
      </c>
      <c r="D356" s="20" t="s">
        <v>530</v>
      </c>
      <c r="E356" s="21" t="s">
        <v>152</v>
      </c>
      <c r="F356" s="22">
        <v>6</v>
      </c>
      <c r="G356" s="23">
        <v>3</v>
      </c>
      <c r="H356" s="24" t="s">
        <v>607</v>
      </c>
      <c r="I356" s="25">
        <v>0</v>
      </c>
      <c r="J356" s="25" t="s">
        <v>582</v>
      </c>
      <c r="K356" s="112"/>
      <c r="L356" s="114">
        <f t="shared" si="68"/>
        <v>0</v>
      </c>
      <c r="M356" s="131"/>
      <c r="N356" s="119" t="str">
        <f t="shared" si="70"/>
        <v/>
      </c>
      <c r="O356" s="118">
        <f t="shared" si="69"/>
        <v>0</v>
      </c>
      <c r="P356" s="123"/>
      <c r="Q356" s="120">
        <f t="shared" si="71"/>
        <v>0</v>
      </c>
    </row>
    <row r="357" spans="1:17" s="10" customFormat="1" x14ac:dyDescent="0.2">
      <c r="A357" s="137"/>
      <c r="B357" s="109">
        <v>4</v>
      </c>
      <c r="C357" s="166" t="s">
        <v>47</v>
      </c>
      <c r="D357" s="20" t="s">
        <v>530</v>
      </c>
      <c r="E357" s="21" t="s">
        <v>152</v>
      </c>
      <c r="F357" s="22">
        <v>6</v>
      </c>
      <c r="G357" s="23">
        <v>4</v>
      </c>
      <c r="H357" s="27" t="s">
        <v>429</v>
      </c>
      <c r="I357" s="28">
        <v>0</v>
      </c>
      <c r="J357" s="161" t="s">
        <v>582</v>
      </c>
      <c r="K357" s="112"/>
      <c r="L357" s="114">
        <f t="shared" si="68"/>
        <v>0</v>
      </c>
      <c r="M357" s="131"/>
      <c r="N357" s="119" t="str">
        <f t="shared" si="70"/>
        <v/>
      </c>
      <c r="O357" s="118">
        <f t="shared" si="69"/>
        <v>0</v>
      </c>
      <c r="P357" s="124"/>
      <c r="Q357" s="120">
        <f t="shared" si="71"/>
        <v>0</v>
      </c>
    </row>
    <row r="358" spans="1:17" s="10" customFormat="1" ht="28.5" x14ac:dyDescent="0.2">
      <c r="A358" s="137"/>
      <c r="B358" s="109">
        <v>4</v>
      </c>
      <c r="C358" s="166" t="s">
        <v>47</v>
      </c>
      <c r="D358" s="20" t="s">
        <v>530</v>
      </c>
      <c r="E358" s="21" t="s">
        <v>152</v>
      </c>
      <c r="F358" s="22">
        <v>6</v>
      </c>
      <c r="G358" s="23">
        <v>5</v>
      </c>
      <c r="H358" s="52" t="s">
        <v>430</v>
      </c>
      <c r="I358" s="53">
        <v>1</v>
      </c>
      <c r="J358" s="161" t="s">
        <v>582</v>
      </c>
      <c r="K358" s="112"/>
      <c r="L358" s="114">
        <f t="shared" si="68"/>
        <v>0</v>
      </c>
      <c r="M358" s="131"/>
      <c r="N358" s="119" t="str">
        <f t="shared" si="70"/>
        <v/>
      </c>
      <c r="O358" s="118">
        <f t="shared" si="69"/>
        <v>0</v>
      </c>
      <c r="P358" s="124"/>
      <c r="Q358" s="120">
        <f t="shared" si="71"/>
        <v>0</v>
      </c>
    </row>
    <row r="359" spans="1:17" s="10" customFormat="1" x14ac:dyDescent="0.2">
      <c r="A359" s="137"/>
      <c r="B359" s="109">
        <v>4</v>
      </c>
      <c r="C359" s="166" t="s">
        <v>47</v>
      </c>
      <c r="D359" s="20" t="s">
        <v>530</v>
      </c>
      <c r="E359" s="21" t="s">
        <v>152</v>
      </c>
      <c r="F359" s="22">
        <v>6</v>
      </c>
      <c r="G359" s="23">
        <v>6</v>
      </c>
      <c r="H359" s="52" t="s">
        <v>431</v>
      </c>
      <c r="I359" s="53">
        <v>1</v>
      </c>
      <c r="J359" s="161" t="s">
        <v>582</v>
      </c>
      <c r="K359" s="112"/>
      <c r="L359" s="114">
        <f t="shared" si="68"/>
        <v>0</v>
      </c>
      <c r="M359" s="131"/>
      <c r="N359" s="119" t="str">
        <f t="shared" si="70"/>
        <v/>
      </c>
      <c r="O359" s="118">
        <f t="shared" si="69"/>
        <v>0</v>
      </c>
      <c r="P359" s="124"/>
      <c r="Q359" s="120">
        <f t="shared" si="71"/>
        <v>0</v>
      </c>
    </row>
    <row r="360" spans="1:17" s="10" customFormat="1" x14ac:dyDescent="0.2">
      <c r="A360" s="137"/>
      <c r="B360" s="109">
        <v>4</v>
      </c>
      <c r="C360" s="166" t="s">
        <v>47</v>
      </c>
      <c r="D360" s="20" t="s">
        <v>530</v>
      </c>
      <c r="E360" s="21" t="s">
        <v>152</v>
      </c>
      <c r="F360" s="22">
        <v>6</v>
      </c>
      <c r="G360" s="23">
        <v>7</v>
      </c>
      <c r="H360" s="52" t="s">
        <v>432</v>
      </c>
      <c r="I360" s="53">
        <v>1</v>
      </c>
      <c r="J360" s="161" t="s">
        <v>582</v>
      </c>
      <c r="K360" s="112"/>
      <c r="L360" s="114">
        <f t="shared" si="68"/>
        <v>0</v>
      </c>
      <c r="M360" s="131"/>
      <c r="N360" s="119" t="str">
        <f t="shared" si="70"/>
        <v/>
      </c>
      <c r="O360" s="118">
        <f t="shared" si="69"/>
        <v>0</v>
      </c>
      <c r="P360" s="124"/>
      <c r="Q360" s="120">
        <f t="shared" si="71"/>
        <v>0</v>
      </c>
    </row>
    <row r="361" spans="1:17" s="10" customFormat="1" x14ac:dyDescent="0.2">
      <c r="A361" s="137"/>
      <c r="B361" s="109">
        <v>4</v>
      </c>
      <c r="C361" s="166" t="s">
        <v>47</v>
      </c>
      <c r="D361" s="20" t="s">
        <v>530</v>
      </c>
      <c r="E361" s="21" t="s">
        <v>152</v>
      </c>
      <c r="F361" s="22">
        <v>6</v>
      </c>
      <c r="G361" s="23">
        <v>8</v>
      </c>
      <c r="H361" s="27" t="s">
        <v>433</v>
      </c>
      <c r="I361" s="28">
        <v>1</v>
      </c>
      <c r="J361" s="161" t="s">
        <v>582</v>
      </c>
      <c r="K361" s="112"/>
      <c r="L361" s="114">
        <f t="shared" si="68"/>
        <v>0</v>
      </c>
      <c r="M361" s="131"/>
      <c r="N361" s="119" t="str">
        <f t="shared" si="70"/>
        <v/>
      </c>
      <c r="O361" s="118">
        <f t="shared" si="69"/>
        <v>0</v>
      </c>
      <c r="P361" s="124"/>
      <c r="Q361" s="120">
        <f t="shared" si="71"/>
        <v>0</v>
      </c>
    </row>
    <row r="362" spans="1:17" s="10" customFormat="1" x14ac:dyDescent="0.2">
      <c r="A362" s="137"/>
      <c r="B362" s="109">
        <v>4</v>
      </c>
      <c r="C362" s="166" t="s">
        <v>47</v>
      </c>
      <c r="D362" s="20" t="s">
        <v>530</v>
      </c>
      <c r="E362" s="21" t="s">
        <v>152</v>
      </c>
      <c r="F362" s="22">
        <v>6</v>
      </c>
      <c r="G362" s="23">
        <v>9</v>
      </c>
      <c r="H362" s="49" t="s">
        <v>434</v>
      </c>
      <c r="I362" s="50">
        <v>1</v>
      </c>
      <c r="J362" s="161" t="s">
        <v>582</v>
      </c>
      <c r="K362" s="112"/>
      <c r="L362" s="114">
        <f t="shared" si="68"/>
        <v>0</v>
      </c>
      <c r="M362" s="131"/>
      <c r="N362" s="119" t="str">
        <f t="shared" si="70"/>
        <v/>
      </c>
      <c r="O362" s="118">
        <f t="shared" si="69"/>
        <v>0</v>
      </c>
      <c r="P362" s="124"/>
      <c r="Q362" s="120">
        <f t="shared" si="71"/>
        <v>0</v>
      </c>
    </row>
    <row r="363" spans="1:17" s="10" customFormat="1" x14ac:dyDescent="0.2">
      <c r="A363" s="137"/>
      <c r="B363" s="109">
        <v>4</v>
      </c>
      <c r="C363" s="166" t="s">
        <v>47</v>
      </c>
      <c r="D363" s="20" t="s">
        <v>530</v>
      </c>
      <c r="E363" s="21" t="s">
        <v>152</v>
      </c>
      <c r="F363" s="22">
        <v>6</v>
      </c>
      <c r="G363" s="23">
        <v>10</v>
      </c>
      <c r="H363" s="49" t="s">
        <v>435</v>
      </c>
      <c r="I363" s="50">
        <v>1</v>
      </c>
      <c r="J363" s="161" t="s">
        <v>582</v>
      </c>
      <c r="K363" s="112"/>
      <c r="L363" s="114">
        <f t="shared" si="68"/>
        <v>0</v>
      </c>
      <c r="M363" s="131"/>
      <c r="N363" s="119" t="str">
        <f t="shared" si="70"/>
        <v/>
      </c>
      <c r="O363" s="118">
        <f t="shared" si="69"/>
        <v>0</v>
      </c>
      <c r="P363" s="124"/>
      <c r="Q363" s="120">
        <f t="shared" si="71"/>
        <v>0</v>
      </c>
    </row>
    <row r="364" spans="1:17" s="10" customFormat="1" x14ac:dyDescent="0.2">
      <c r="A364" s="137"/>
      <c r="B364" s="109">
        <v>4</v>
      </c>
      <c r="C364" s="166" t="s">
        <v>47</v>
      </c>
      <c r="D364" s="20" t="s">
        <v>530</v>
      </c>
      <c r="E364" s="21" t="s">
        <v>152</v>
      </c>
      <c r="F364" s="22">
        <v>6</v>
      </c>
      <c r="G364" s="23">
        <v>11</v>
      </c>
      <c r="H364" s="78" t="s">
        <v>454</v>
      </c>
      <c r="I364" s="50">
        <v>0</v>
      </c>
      <c r="J364" s="161" t="s">
        <v>582</v>
      </c>
      <c r="K364" s="112"/>
      <c r="L364" s="114">
        <f t="shared" si="68"/>
        <v>0</v>
      </c>
      <c r="M364" s="131"/>
      <c r="N364" s="119" t="str">
        <f t="shared" si="70"/>
        <v/>
      </c>
      <c r="O364" s="118">
        <f t="shared" si="69"/>
        <v>0</v>
      </c>
      <c r="P364" s="124"/>
      <c r="Q364" s="120">
        <f t="shared" si="71"/>
        <v>0</v>
      </c>
    </row>
    <row r="365" spans="1:17" s="10" customFormat="1" x14ac:dyDescent="0.2">
      <c r="A365" s="137"/>
      <c r="B365" s="109">
        <v>4</v>
      </c>
      <c r="C365" s="166" t="s">
        <v>47</v>
      </c>
      <c r="D365" s="20" t="s">
        <v>530</v>
      </c>
      <c r="E365" s="21" t="s">
        <v>152</v>
      </c>
      <c r="F365" s="22">
        <v>6</v>
      </c>
      <c r="G365" s="54">
        <v>12</v>
      </c>
      <c r="H365" s="55" t="s">
        <v>436</v>
      </c>
      <c r="I365" s="50">
        <v>1</v>
      </c>
      <c r="J365" s="161" t="s">
        <v>582</v>
      </c>
      <c r="K365" s="112"/>
      <c r="L365" s="114">
        <f t="shared" si="68"/>
        <v>0</v>
      </c>
      <c r="M365" s="131"/>
      <c r="N365" s="119" t="str">
        <f t="shared" si="70"/>
        <v/>
      </c>
      <c r="O365" s="118">
        <f t="shared" si="69"/>
        <v>0</v>
      </c>
      <c r="P365" s="124"/>
      <c r="Q365" s="120">
        <f t="shared" si="71"/>
        <v>0</v>
      </c>
    </row>
    <row r="366" spans="1:17" x14ac:dyDescent="0.2">
      <c r="A366" s="135"/>
      <c r="B366" s="109">
        <v>4</v>
      </c>
      <c r="C366" s="166" t="s">
        <v>47</v>
      </c>
      <c r="D366" s="20" t="s">
        <v>530</v>
      </c>
      <c r="E366" s="21" t="s">
        <v>152</v>
      </c>
      <c r="F366" s="22">
        <v>6</v>
      </c>
      <c r="G366" s="51">
        <v>13</v>
      </c>
      <c r="H366" s="36" t="s">
        <v>437</v>
      </c>
      <c r="I366" s="37">
        <v>1</v>
      </c>
      <c r="J366" s="161" t="s">
        <v>582</v>
      </c>
      <c r="K366" s="112"/>
      <c r="L366" s="114">
        <f t="shared" si="68"/>
        <v>0</v>
      </c>
      <c r="M366" s="131"/>
      <c r="N366" s="119" t="str">
        <f t="shared" si="70"/>
        <v/>
      </c>
      <c r="O366" s="118">
        <f t="shared" si="69"/>
        <v>0</v>
      </c>
      <c r="P366" s="123"/>
      <c r="Q366" s="120">
        <f t="shared" si="71"/>
        <v>0</v>
      </c>
    </row>
    <row r="367" spans="1:17" ht="29.25" x14ac:dyDescent="0.2">
      <c r="A367" s="135"/>
      <c r="B367" s="109">
        <v>5</v>
      </c>
      <c r="C367" s="166" t="s">
        <v>8</v>
      </c>
      <c r="D367" s="20" t="s">
        <v>531</v>
      </c>
      <c r="E367" s="21" t="s">
        <v>8</v>
      </c>
      <c r="F367" s="22">
        <v>1</v>
      </c>
      <c r="G367" s="51" t="s">
        <v>202</v>
      </c>
      <c r="H367" s="36" t="s">
        <v>513</v>
      </c>
      <c r="I367" s="37">
        <v>1</v>
      </c>
      <c r="J367" s="161" t="s">
        <v>582</v>
      </c>
      <c r="K367" s="112"/>
      <c r="L367" s="114">
        <f t="shared" si="68"/>
        <v>0</v>
      </c>
      <c r="M367" s="131"/>
      <c r="N367" s="119" t="str">
        <f t="shared" si="70"/>
        <v/>
      </c>
      <c r="O367" s="118">
        <f t="shared" si="69"/>
        <v>0</v>
      </c>
      <c r="P367" s="123"/>
      <c r="Q367" s="120">
        <f t="shared" si="71"/>
        <v>0</v>
      </c>
    </row>
    <row r="368" spans="1:17" ht="28.5" x14ac:dyDescent="0.2">
      <c r="A368" s="135"/>
      <c r="B368" s="109">
        <v>5</v>
      </c>
      <c r="C368" s="166" t="s">
        <v>8</v>
      </c>
      <c r="D368" s="20" t="s">
        <v>531</v>
      </c>
      <c r="E368" s="21" t="s">
        <v>8</v>
      </c>
      <c r="F368" s="22">
        <v>1</v>
      </c>
      <c r="G368" s="51" t="s">
        <v>181</v>
      </c>
      <c r="H368" s="55" t="s">
        <v>456</v>
      </c>
      <c r="I368" s="37">
        <v>1</v>
      </c>
      <c r="J368" s="161" t="s">
        <v>582</v>
      </c>
      <c r="K368" s="112"/>
      <c r="L368" s="114">
        <f t="shared" si="68"/>
        <v>0</v>
      </c>
      <c r="M368" s="131"/>
      <c r="N368" s="119" t="str">
        <f t="shared" si="70"/>
        <v/>
      </c>
      <c r="O368" s="118">
        <f t="shared" si="69"/>
        <v>0</v>
      </c>
      <c r="P368" s="123"/>
      <c r="Q368" s="120">
        <f t="shared" si="71"/>
        <v>0</v>
      </c>
    </row>
    <row r="369" spans="1:17" x14ac:dyDescent="0.2">
      <c r="A369" s="135"/>
      <c r="B369" s="109">
        <v>5</v>
      </c>
      <c r="C369" s="166" t="s">
        <v>8</v>
      </c>
      <c r="D369" s="20" t="s">
        <v>531</v>
      </c>
      <c r="E369" s="21" t="s">
        <v>8</v>
      </c>
      <c r="F369" s="22">
        <v>1</v>
      </c>
      <c r="G369" s="51" t="s">
        <v>182</v>
      </c>
      <c r="H369" s="36" t="s">
        <v>369</v>
      </c>
      <c r="I369" s="37">
        <v>1</v>
      </c>
      <c r="J369" s="161" t="s">
        <v>582</v>
      </c>
      <c r="K369" s="112"/>
      <c r="L369" s="114">
        <f t="shared" si="68"/>
        <v>0</v>
      </c>
      <c r="M369" s="131"/>
      <c r="N369" s="119" t="str">
        <f t="shared" si="70"/>
        <v/>
      </c>
      <c r="O369" s="118">
        <f t="shared" si="69"/>
        <v>0</v>
      </c>
      <c r="P369" s="123"/>
      <c r="Q369" s="120">
        <f t="shared" si="71"/>
        <v>0</v>
      </c>
    </row>
    <row r="370" spans="1:17" x14ac:dyDescent="0.2">
      <c r="A370" s="135"/>
      <c r="B370" s="109">
        <v>5</v>
      </c>
      <c r="C370" s="166" t="s">
        <v>8</v>
      </c>
      <c r="D370" s="20" t="s">
        <v>531</v>
      </c>
      <c r="E370" s="21" t="s">
        <v>8</v>
      </c>
      <c r="F370" s="22">
        <v>1</v>
      </c>
      <c r="G370" s="51">
        <v>4</v>
      </c>
      <c r="H370" s="24" t="s">
        <v>2</v>
      </c>
      <c r="I370" s="25">
        <v>1</v>
      </c>
      <c r="J370" s="161" t="s">
        <v>582</v>
      </c>
      <c r="K370" s="112"/>
      <c r="L370" s="114">
        <f t="shared" si="68"/>
        <v>0</v>
      </c>
      <c r="M370" s="131"/>
      <c r="N370" s="119" t="str">
        <f t="shared" si="70"/>
        <v/>
      </c>
      <c r="O370" s="118">
        <f t="shared" si="69"/>
        <v>0</v>
      </c>
      <c r="P370" s="123"/>
      <c r="Q370" s="120">
        <f t="shared" si="71"/>
        <v>0</v>
      </c>
    </row>
    <row r="371" spans="1:17" x14ac:dyDescent="0.2">
      <c r="A371" s="135"/>
      <c r="B371" s="109">
        <v>5</v>
      </c>
      <c r="C371" s="166" t="s">
        <v>8</v>
      </c>
      <c r="D371" s="20" t="s">
        <v>531</v>
      </c>
      <c r="E371" s="21" t="s">
        <v>8</v>
      </c>
      <c r="F371" s="22">
        <v>1</v>
      </c>
      <c r="G371" s="51">
        <v>5</v>
      </c>
      <c r="H371" s="24" t="s">
        <v>5</v>
      </c>
      <c r="I371" s="25">
        <v>1</v>
      </c>
      <c r="J371" s="161" t="s">
        <v>582</v>
      </c>
      <c r="K371" s="112"/>
      <c r="L371" s="114">
        <f t="shared" si="68"/>
        <v>0</v>
      </c>
      <c r="M371" s="131"/>
      <c r="N371" s="119" t="str">
        <f t="shared" si="70"/>
        <v/>
      </c>
      <c r="O371" s="118">
        <f t="shared" si="69"/>
        <v>0</v>
      </c>
      <c r="P371" s="123"/>
      <c r="Q371" s="120">
        <f t="shared" si="71"/>
        <v>0</v>
      </c>
    </row>
    <row r="372" spans="1:17" x14ac:dyDescent="0.2">
      <c r="A372" s="135"/>
      <c r="B372" s="109">
        <v>6</v>
      </c>
      <c r="C372" s="166" t="s">
        <v>48</v>
      </c>
      <c r="D372" s="20" t="s">
        <v>532</v>
      </c>
      <c r="E372" s="21" t="s">
        <v>326</v>
      </c>
      <c r="F372" s="22">
        <v>1</v>
      </c>
      <c r="G372" s="23">
        <v>1</v>
      </c>
      <c r="H372" s="24" t="s">
        <v>327</v>
      </c>
      <c r="I372" s="25">
        <v>1</v>
      </c>
      <c r="J372" s="161" t="s">
        <v>582</v>
      </c>
      <c r="K372" s="112"/>
      <c r="L372" s="114">
        <f t="shared" si="68"/>
        <v>0</v>
      </c>
      <c r="M372" s="131"/>
      <c r="N372" s="119" t="str">
        <f t="shared" si="70"/>
        <v/>
      </c>
      <c r="O372" s="118">
        <f t="shared" si="69"/>
        <v>0</v>
      </c>
      <c r="P372" s="123"/>
      <c r="Q372" s="120">
        <f t="shared" si="71"/>
        <v>0</v>
      </c>
    </row>
    <row r="373" spans="1:17" x14ac:dyDescent="0.2">
      <c r="A373" s="135"/>
      <c r="B373" s="109">
        <v>6</v>
      </c>
      <c r="C373" s="166" t="s">
        <v>48</v>
      </c>
      <c r="D373" s="20" t="s">
        <v>532</v>
      </c>
      <c r="E373" s="21" t="s">
        <v>326</v>
      </c>
      <c r="F373" s="22">
        <v>1</v>
      </c>
      <c r="G373" s="23">
        <v>2</v>
      </c>
      <c r="H373" s="24" t="s">
        <v>328</v>
      </c>
      <c r="I373" s="25">
        <v>1</v>
      </c>
      <c r="J373" s="161" t="s">
        <v>582</v>
      </c>
      <c r="K373" s="112"/>
      <c r="L373" s="114">
        <f t="shared" si="68"/>
        <v>0</v>
      </c>
      <c r="M373" s="131"/>
      <c r="N373" s="119" t="str">
        <f t="shared" si="70"/>
        <v/>
      </c>
      <c r="O373" s="118">
        <f t="shared" si="69"/>
        <v>0</v>
      </c>
      <c r="P373" s="123"/>
      <c r="Q373" s="120">
        <f t="shared" si="71"/>
        <v>0</v>
      </c>
    </row>
    <row r="374" spans="1:17" x14ac:dyDescent="0.2">
      <c r="A374" s="135"/>
      <c r="B374" s="109">
        <v>6</v>
      </c>
      <c r="C374" s="166" t="s">
        <v>48</v>
      </c>
      <c r="D374" s="20" t="s">
        <v>532</v>
      </c>
      <c r="E374" s="21" t="s">
        <v>326</v>
      </c>
      <c r="F374" s="22">
        <v>1</v>
      </c>
      <c r="G374" s="23">
        <v>3</v>
      </c>
      <c r="H374" s="24" t="s">
        <v>515</v>
      </c>
      <c r="I374" s="25">
        <v>1</v>
      </c>
      <c r="J374" s="161" t="s">
        <v>582</v>
      </c>
      <c r="K374" s="112"/>
      <c r="L374" s="114">
        <f t="shared" si="68"/>
        <v>0</v>
      </c>
      <c r="M374" s="131"/>
      <c r="N374" s="119" t="str">
        <f t="shared" ref="N374" si="78">IF(K374="","",K374)</f>
        <v/>
      </c>
      <c r="O374" s="118">
        <f t="shared" si="69"/>
        <v>0</v>
      </c>
      <c r="P374" s="123"/>
      <c r="Q374" s="120">
        <f t="shared" ref="Q374" si="79">IFERROR(O374-L374,0)</f>
        <v>0</v>
      </c>
    </row>
    <row r="375" spans="1:17" x14ac:dyDescent="0.2">
      <c r="A375" s="135"/>
      <c r="B375" s="109">
        <v>6</v>
      </c>
      <c r="C375" s="166" t="s">
        <v>48</v>
      </c>
      <c r="D375" s="20" t="s">
        <v>532</v>
      </c>
      <c r="E375" s="21" t="s">
        <v>326</v>
      </c>
      <c r="F375" s="22">
        <v>1</v>
      </c>
      <c r="G375" s="23">
        <v>4</v>
      </c>
      <c r="H375" s="24" t="s">
        <v>516</v>
      </c>
      <c r="I375" s="25">
        <v>1</v>
      </c>
      <c r="J375" s="161" t="s">
        <v>582</v>
      </c>
      <c r="K375" s="112"/>
      <c r="L375" s="114">
        <f t="shared" si="68"/>
        <v>0</v>
      </c>
      <c r="M375" s="131"/>
      <c r="N375" s="119" t="str">
        <f t="shared" ref="N375" si="80">IF(K375="","",K375)</f>
        <v/>
      </c>
      <c r="O375" s="118">
        <f t="shared" si="69"/>
        <v>0</v>
      </c>
      <c r="P375" s="123"/>
      <c r="Q375" s="120">
        <f t="shared" ref="Q375" si="81">IFERROR(O375-L375,0)</f>
        <v>0</v>
      </c>
    </row>
    <row r="376" spans="1:17" x14ac:dyDescent="0.2">
      <c r="A376" s="135"/>
      <c r="B376" s="109">
        <v>6</v>
      </c>
      <c r="C376" s="166" t="s">
        <v>48</v>
      </c>
      <c r="D376" s="20" t="s">
        <v>532</v>
      </c>
      <c r="E376" s="21" t="s">
        <v>326</v>
      </c>
      <c r="F376" s="22">
        <v>1</v>
      </c>
      <c r="G376" s="23">
        <v>5</v>
      </c>
      <c r="H376" s="24" t="s">
        <v>517</v>
      </c>
      <c r="I376" s="25">
        <v>1</v>
      </c>
      <c r="J376" s="161" t="s">
        <v>582</v>
      </c>
      <c r="K376" s="112"/>
      <c r="L376" s="114">
        <f t="shared" si="68"/>
        <v>0</v>
      </c>
      <c r="M376" s="131"/>
      <c r="N376" s="119" t="str">
        <f t="shared" ref="N376" si="82">IF(K376="","",K376)</f>
        <v/>
      </c>
      <c r="O376" s="118">
        <f t="shared" si="69"/>
        <v>0</v>
      </c>
      <c r="P376" s="123"/>
      <c r="Q376" s="120">
        <f t="shared" ref="Q376" si="83">IFERROR(O376-L376,0)</f>
        <v>0</v>
      </c>
    </row>
    <row r="377" spans="1:17" x14ac:dyDescent="0.2">
      <c r="A377" s="135"/>
      <c r="B377" s="109">
        <v>6</v>
      </c>
      <c r="C377" s="166" t="s">
        <v>48</v>
      </c>
      <c r="D377" s="20" t="s">
        <v>532</v>
      </c>
      <c r="E377" s="21" t="s">
        <v>326</v>
      </c>
      <c r="F377" s="22">
        <v>1</v>
      </c>
      <c r="G377" s="23">
        <v>6</v>
      </c>
      <c r="H377" s="24" t="s">
        <v>518</v>
      </c>
      <c r="I377" s="25">
        <v>1</v>
      </c>
      <c r="J377" s="161" t="s">
        <v>582</v>
      </c>
      <c r="K377" s="112"/>
      <c r="L377" s="114">
        <f t="shared" si="68"/>
        <v>0</v>
      </c>
      <c r="M377" s="131"/>
      <c r="N377" s="119" t="str">
        <f t="shared" ref="N377" si="84">IF(K377="","",K377)</f>
        <v/>
      </c>
      <c r="O377" s="118">
        <f t="shared" si="69"/>
        <v>0</v>
      </c>
      <c r="P377" s="123"/>
      <c r="Q377" s="120">
        <f t="shared" ref="Q377" si="85">IFERROR(O377-L377,0)</f>
        <v>0</v>
      </c>
    </row>
    <row r="378" spans="1:17" x14ac:dyDescent="0.2">
      <c r="A378" s="135"/>
      <c r="B378" s="109">
        <v>6</v>
      </c>
      <c r="C378" s="166" t="s">
        <v>48</v>
      </c>
      <c r="D378" s="20" t="s">
        <v>532</v>
      </c>
      <c r="E378" s="21" t="s">
        <v>326</v>
      </c>
      <c r="F378" s="22">
        <v>1</v>
      </c>
      <c r="G378" s="23">
        <v>7</v>
      </c>
      <c r="H378" s="24" t="s">
        <v>519</v>
      </c>
      <c r="I378" s="25">
        <v>1</v>
      </c>
      <c r="J378" s="161" t="s">
        <v>582</v>
      </c>
      <c r="K378" s="112"/>
      <c r="L378" s="114">
        <f t="shared" si="68"/>
        <v>0</v>
      </c>
      <c r="M378" s="131"/>
      <c r="N378" s="119" t="str">
        <f t="shared" ref="N378" si="86">IF(K378="","",K378)</f>
        <v/>
      </c>
      <c r="O378" s="118">
        <f t="shared" si="69"/>
        <v>0</v>
      </c>
      <c r="P378" s="123"/>
      <c r="Q378" s="120">
        <f t="shared" ref="Q378" si="87">IFERROR(O378-L378,0)</f>
        <v>0</v>
      </c>
    </row>
    <row r="379" spans="1:17" x14ac:dyDescent="0.2">
      <c r="A379" s="135"/>
      <c r="B379" s="109">
        <v>6</v>
      </c>
      <c r="C379" s="166" t="s">
        <v>48</v>
      </c>
      <c r="D379" s="20" t="s">
        <v>532</v>
      </c>
      <c r="E379" s="21" t="s">
        <v>326</v>
      </c>
      <c r="F379" s="22">
        <v>1</v>
      </c>
      <c r="G379" s="23">
        <v>8</v>
      </c>
      <c r="H379" s="24" t="s">
        <v>520</v>
      </c>
      <c r="I379" s="25">
        <v>1</v>
      </c>
      <c r="J379" s="161" t="s">
        <v>582</v>
      </c>
      <c r="K379" s="112"/>
      <c r="L379" s="114">
        <f t="shared" si="68"/>
        <v>0</v>
      </c>
      <c r="M379" s="131"/>
      <c r="N379" s="119" t="str">
        <f t="shared" ref="N379" si="88">IF(K379="","",K379)</f>
        <v/>
      </c>
      <c r="O379" s="118">
        <f t="shared" si="69"/>
        <v>0</v>
      </c>
      <c r="P379" s="123"/>
      <c r="Q379" s="120">
        <f t="shared" ref="Q379" si="89">IFERROR(O379-L379,0)</f>
        <v>0</v>
      </c>
    </row>
    <row r="380" spans="1:17" x14ac:dyDescent="0.2">
      <c r="A380" s="135"/>
      <c r="B380" s="109">
        <v>6</v>
      </c>
      <c r="C380" s="166" t="s">
        <v>48</v>
      </c>
      <c r="D380" s="20" t="s">
        <v>532</v>
      </c>
      <c r="E380" s="21" t="s">
        <v>326</v>
      </c>
      <c r="F380" s="22">
        <v>1</v>
      </c>
      <c r="G380" s="23">
        <v>9</v>
      </c>
      <c r="H380" s="24" t="s">
        <v>521</v>
      </c>
      <c r="I380" s="25">
        <v>1</v>
      </c>
      <c r="J380" s="161" t="s">
        <v>582</v>
      </c>
      <c r="K380" s="112"/>
      <c r="L380" s="114">
        <f t="shared" si="68"/>
        <v>0</v>
      </c>
      <c r="M380" s="131"/>
      <c r="N380" s="119" t="str">
        <f t="shared" ref="N380" si="90">IF(K380="","",K380)</f>
        <v/>
      </c>
      <c r="O380" s="118">
        <f t="shared" si="69"/>
        <v>0</v>
      </c>
      <c r="P380" s="123"/>
      <c r="Q380" s="120">
        <f t="shared" ref="Q380" si="91">IFERROR(O380-L380,0)</f>
        <v>0</v>
      </c>
    </row>
    <row r="381" spans="1:17" x14ac:dyDescent="0.2">
      <c r="A381" s="135"/>
      <c r="B381" s="109">
        <v>6</v>
      </c>
      <c r="C381" s="166" t="s">
        <v>48</v>
      </c>
      <c r="D381" s="20" t="s">
        <v>532</v>
      </c>
      <c r="E381" s="21" t="s">
        <v>326</v>
      </c>
      <c r="F381" s="22">
        <v>1</v>
      </c>
      <c r="G381" s="23">
        <v>10</v>
      </c>
      <c r="H381" s="24" t="s">
        <v>329</v>
      </c>
      <c r="I381" s="25">
        <v>1</v>
      </c>
      <c r="J381" s="161" t="s">
        <v>582</v>
      </c>
      <c r="K381" s="112"/>
      <c r="L381" s="114">
        <f t="shared" si="68"/>
        <v>0</v>
      </c>
      <c r="M381" s="131"/>
      <c r="N381" s="119" t="str">
        <f t="shared" si="70"/>
        <v/>
      </c>
      <c r="O381" s="118">
        <f t="shared" si="69"/>
        <v>0</v>
      </c>
      <c r="P381" s="123"/>
      <c r="Q381" s="120">
        <f t="shared" si="71"/>
        <v>0</v>
      </c>
    </row>
    <row r="382" spans="1:17" s="10" customFormat="1" x14ac:dyDescent="0.2">
      <c r="A382" s="137"/>
      <c r="B382" s="109">
        <v>6</v>
      </c>
      <c r="C382" s="166" t="s">
        <v>48</v>
      </c>
      <c r="D382" s="20" t="s">
        <v>532</v>
      </c>
      <c r="E382" s="21" t="s">
        <v>326</v>
      </c>
      <c r="F382" s="22">
        <v>1</v>
      </c>
      <c r="G382" s="56">
        <v>11</v>
      </c>
      <c r="H382" s="27" t="s">
        <v>331</v>
      </c>
      <c r="I382" s="28">
        <v>1</v>
      </c>
      <c r="J382" s="161" t="s">
        <v>582</v>
      </c>
      <c r="K382" s="112"/>
      <c r="L382" s="114">
        <f t="shared" si="68"/>
        <v>0</v>
      </c>
      <c r="M382" s="131"/>
      <c r="N382" s="119" t="str">
        <f t="shared" si="70"/>
        <v/>
      </c>
      <c r="O382" s="118">
        <f t="shared" si="69"/>
        <v>0</v>
      </c>
      <c r="P382" s="124"/>
      <c r="Q382" s="120">
        <f t="shared" si="71"/>
        <v>0</v>
      </c>
    </row>
    <row r="383" spans="1:17" s="10" customFormat="1" x14ac:dyDescent="0.2">
      <c r="A383" s="137"/>
      <c r="B383" s="109">
        <v>6</v>
      </c>
      <c r="C383" s="166" t="s">
        <v>48</v>
      </c>
      <c r="D383" s="20" t="s">
        <v>533</v>
      </c>
      <c r="E383" s="21" t="s">
        <v>110</v>
      </c>
      <c r="F383" s="22">
        <v>2</v>
      </c>
      <c r="G383" s="23">
        <v>1</v>
      </c>
      <c r="H383" s="49" t="s">
        <v>330</v>
      </c>
      <c r="I383" s="50">
        <v>1</v>
      </c>
      <c r="J383" s="161" t="s">
        <v>582</v>
      </c>
      <c r="K383" s="112"/>
      <c r="L383" s="114">
        <f t="shared" si="68"/>
        <v>0</v>
      </c>
      <c r="M383" s="131"/>
      <c r="N383" s="119" t="str">
        <f t="shared" si="70"/>
        <v/>
      </c>
      <c r="O383" s="118">
        <f t="shared" si="69"/>
        <v>0</v>
      </c>
      <c r="P383" s="124"/>
      <c r="Q383" s="120">
        <f t="shared" si="71"/>
        <v>0</v>
      </c>
    </row>
    <row r="384" spans="1:17" s="10" customFormat="1" x14ac:dyDescent="0.2">
      <c r="A384" s="137"/>
      <c r="B384" s="109">
        <v>6</v>
      </c>
      <c r="C384" s="166" t="s">
        <v>48</v>
      </c>
      <c r="D384" s="20" t="s">
        <v>533</v>
      </c>
      <c r="E384" s="21" t="s">
        <v>110</v>
      </c>
      <c r="F384" s="22">
        <v>2</v>
      </c>
      <c r="G384" s="56">
        <v>2</v>
      </c>
      <c r="H384" s="168" t="s">
        <v>657</v>
      </c>
      <c r="I384" s="28">
        <v>0</v>
      </c>
      <c r="J384" s="161" t="s">
        <v>582</v>
      </c>
      <c r="K384" s="112"/>
      <c r="L384" s="114">
        <f t="shared" si="68"/>
        <v>0</v>
      </c>
      <c r="M384" s="131"/>
      <c r="N384" s="119" t="str">
        <f t="shared" si="70"/>
        <v/>
      </c>
      <c r="O384" s="118">
        <f t="shared" si="69"/>
        <v>0</v>
      </c>
      <c r="P384" s="124"/>
      <c r="Q384" s="120">
        <f t="shared" si="71"/>
        <v>0</v>
      </c>
    </row>
    <row r="385" spans="1:17" s="10" customFormat="1" x14ac:dyDescent="0.2">
      <c r="A385" s="137"/>
      <c r="B385" s="109">
        <v>6</v>
      </c>
      <c r="C385" s="166" t="s">
        <v>48</v>
      </c>
      <c r="D385" s="20" t="s">
        <v>533</v>
      </c>
      <c r="E385" s="21" t="s">
        <v>110</v>
      </c>
      <c r="F385" s="22">
        <v>2</v>
      </c>
      <c r="G385" s="23">
        <v>3</v>
      </c>
      <c r="H385" s="168" t="s">
        <v>664</v>
      </c>
      <c r="I385" s="28">
        <v>1</v>
      </c>
      <c r="J385" s="161" t="s">
        <v>582</v>
      </c>
      <c r="K385" s="112"/>
      <c r="L385" s="114">
        <f t="shared" si="68"/>
        <v>0</v>
      </c>
      <c r="M385" s="131"/>
      <c r="N385" s="119" t="str">
        <f t="shared" si="70"/>
        <v/>
      </c>
      <c r="O385" s="118">
        <f t="shared" si="69"/>
        <v>0</v>
      </c>
      <c r="P385" s="124"/>
      <c r="Q385" s="120">
        <f t="shared" si="71"/>
        <v>0</v>
      </c>
    </row>
    <row r="386" spans="1:17" s="10" customFormat="1" x14ac:dyDescent="0.2">
      <c r="A386" s="137"/>
      <c r="B386" s="109">
        <v>6</v>
      </c>
      <c r="C386" s="166" t="s">
        <v>48</v>
      </c>
      <c r="D386" s="20" t="s">
        <v>533</v>
      </c>
      <c r="E386" s="21" t="s">
        <v>110</v>
      </c>
      <c r="F386" s="22">
        <v>2</v>
      </c>
      <c r="G386" s="56">
        <v>4</v>
      </c>
      <c r="H386" s="168" t="s">
        <v>658</v>
      </c>
      <c r="I386" s="46">
        <v>0</v>
      </c>
      <c r="J386" s="161" t="s">
        <v>582</v>
      </c>
      <c r="K386" s="112"/>
      <c r="L386" s="114">
        <f t="shared" si="68"/>
        <v>0</v>
      </c>
      <c r="M386" s="131"/>
      <c r="N386" s="119" t="str">
        <f t="shared" si="70"/>
        <v/>
      </c>
      <c r="O386" s="118">
        <f t="shared" si="69"/>
        <v>0</v>
      </c>
      <c r="P386" s="124"/>
      <c r="Q386" s="120">
        <f t="shared" si="71"/>
        <v>0</v>
      </c>
    </row>
    <row r="387" spans="1:17" s="10" customFormat="1" x14ac:dyDescent="0.2">
      <c r="A387" s="137"/>
      <c r="B387" s="109">
        <v>6</v>
      </c>
      <c r="C387" s="166" t="s">
        <v>48</v>
      </c>
      <c r="D387" s="20" t="s">
        <v>533</v>
      </c>
      <c r="E387" s="21" t="s">
        <v>110</v>
      </c>
      <c r="F387" s="22">
        <v>2</v>
      </c>
      <c r="G387" s="23">
        <v>5</v>
      </c>
      <c r="H387" s="27" t="s">
        <v>438</v>
      </c>
      <c r="I387" s="28">
        <v>1</v>
      </c>
      <c r="J387" s="161" t="s">
        <v>582</v>
      </c>
      <c r="K387" s="112"/>
      <c r="L387" s="114">
        <f t="shared" si="68"/>
        <v>0</v>
      </c>
      <c r="M387" s="131"/>
      <c r="N387" s="119" t="str">
        <f t="shared" si="70"/>
        <v/>
      </c>
      <c r="O387" s="118">
        <f t="shared" si="69"/>
        <v>0</v>
      </c>
      <c r="P387" s="124"/>
      <c r="Q387" s="120">
        <f t="shared" si="71"/>
        <v>0</v>
      </c>
    </row>
    <row r="388" spans="1:17" s="10" customFormat="1" x14ac:dyDescent="0.2">
      <c r="A388" s="137"/>
      <c r="B388" s="109">
        <v>6</v>
      </c>
      <c r="C388" s="166" t="s">
        <v>48</v>
      </c>
      <c r="D388" s="20" t="s">
        <v>533</v>
      </c>
      <c r="E388" s="21" t="s">
        <v>110</v>
      </c>
      <c r="F388" s="22">
        <v>2</v>
      </c>
      <c r="G388" s="56">
        <v>6</v>
      </c>
      <c r="H388" s="27" t="s">
        <v>439</v>
      </c>
      <c r="I388" s="28">
        <v>1</v>
      </c>
      <c r="J388" s="161" t="s">
        <v>582</v>
      </c>
      <c r="K388" s="112"/>
      <c r="L388" s="114">
        <f t="shared" si="68"/>
        <v>0</v>
      </c>
      <c r="M388" s="131"/>
      <c r="N388" s="119" t="str">
        <f t="shared" si="70"/>
        <v/>
      </c>
      <c r="O388" s="118">
        <f t="shared" si="69"/>
        <v>0</v>
      </c>
      <c r="P388" s="124"/>
      <c r="Q388" s="120">
        <f t="shared" si="71"/>
        <v>0</v>
      </c>
    </row>
    <row r="389" spans="1:17" s="10" customFormat="1" x14ac:dyDescent="0.2">
      <c r="A389" s="137"/>
      <c r="B389" s="109">
        <v>6</v>
      </c>
      <c r="C389" s="166" t="s">
        <v>48</v>
      </c>
      <c r="D389" s="20" t="s">
        <v>533</v>
      </c>
      <c r="E389" s="21" t="s">
        <v>110</v>
      </c>
      <c r="F389" s="22">
        <v>2</v>
      </c>
      <c r="G389" s="23">
        <v>7</v>
      </c>
      <c r="H389" s="27" t="s">
        <v>440</v>
      </c>
      <c r="I389" s="28">
        <v>1</v>
      </c>
      <c r="J389" s="161" t="s">
        <v>582</v>
      </c>
      <c r="K389" s="112"/>
      <c r="L389" s="114">
        <f t="shared" si="68"/>
        <v>0</v>
      </c>
      <c r="M389" s="131"/>
      <c r="N389" s="119" t="str">
        <f t="shared" si="70"/>
        <v/>
      </c>
      <c r="O389" s="118">
        <f t="shared" si="69"/>
        <v>0</v>
      </c>
      <c r="P389" s="124"/>
      <c r="Q389" s="120">
        <f t="shared" si="71"/>
        <v>0</v>
      </c>
    </row>
    <row r="390" spans="1:17" x14ac:dyDescent="0.2">
      <c r="A390" s="135"/>
      <c r="B390" s="109">
        <v>6</v>
      </c>
      <c r="C390" s="166" t="s">
        <v>48</v>
      </c>
      <c r="D390" s="20" t="s">
        <v>533</v>
      </c>
      <c r="E390" s="21" t="s">
        <v>110</v>
      </c>
      <c r="F390" s="22">
        <v>2</v>
      </c>
      <c r="G390" s="56">
        <v>8</v>
      </c>
      <c r="H390" s="36" t="s">
        <v>659</v>
      </c>
      <c r="I390" s="37">
        <v>1</v>
      </c>
      <c r="J390" s="161" t="s">
        <v>582</v>
      </c>
      <c r="K390" s="112"/>
      <c r="L390" s="114">
        <f t="shared" si="68"/>
        <v>0</v>
      </c>
      <c r="M390" s="131"/>
      <c r="N390" s="119" t="str">
        <f t="shared" si="70"/>
        <v/>
      </c>
      <c r="O390" s="118">
        <f t="shared" si="69"/>
        <v>0</v>
      </c>
      <c r="P390" s="123"/>
      <c r="Q390" s="120">
        <f t="shared" si="71"/>
        <v>0</v>
      </c>
    </row>
    <row r="391" spans="1:17" x14ac:dyDescent="0.2">
      <c r="A391" s="135"/>
      <c r="B391" s="109">
        <v>6</v>
      </c>
      <c r="C391" s="166" t="s">
        <v>48</v>
      </c>
      <c r="D391" s="20" t="s">
        <v>533</v>
      </c>
      <c r="E391" s="21" t="s">
        <v>110</v>
      </c>
      <c r="F391" s="22">
        <v>2</v>
      </c>
      <c r="G391" s="23">
        <v>9</v>
      </c>
      <c r="H391" s="57" t="s">
        <v>660</v>
      </c>
      <c r="I391" s="58">
        <v>1</v>
      </c>
      <c r="J391" s="161" t="s">
        <v>582</v>
      </c>
      <c r="K391" s="112"/>
      <c r="L391" s="114">
        <f t="shared" si="68"/>
        <v>0</v>
      </c>
      <c r="M391" s="131"/>
      <c r="N391" s="119" t="str">
        <f t="shared" si="70"/>
        <v/>
      </c>
      <c r="O391" s="118">
        <f t="shared" si="69"/>
        <v>0</v>
      </c>
      <c r="P391" s="123"/>
      <c r="Q391" s="120">
        <f t="shared" si="71"/>
        <v>0</v>
      </c>
    </row>
    <row r="392" spans="1:17" x14ac:dyDescent="0.2">
      <c r="A392" s="135"/>
      <c r="B392" s="109">
        <v>6</v>
      </c>
      <c r="C392" s="166" t="s">
        <v>48</v>
      </c>
      <c r="D392" s="20" t="s">
        <v>533</v>
      </c>
      <c r="E392" s="21" t="s">
        <v>110</v>
      </c>
      <c r="F392" s="22">
        <v>2</v>
      </c>
      <c r="G392" s="56">
        <v>10</v>
      </c>
      <c r="H392" s="57" t="s">
        <v>661</v>
      </c>
      <c r="I392" s="58">
        <v>1</v>
      </c>
      <c r="J392" s="161" t="s">
        <v>583</v>
      </c>
      <c r="K392" s="112"/>
      <c r="L392" s="114">
        <f t="shared" si="68"/>
        <v>0</v>
      </c>
      <c r="M392" s="131"/>
      <c r="N392" s="119" t="str">
        <f t="shared" si="70"/>
        <v/>
      </c>
      <c r="O392" s="118">
        <f t="shared" si="69"/>
        <v>0</v>
      </c>
      <c r="P392" s="123"/>
      <c r="Q392" s="120">
        <f t="shared" si="71"/>
        <v>0</v>
      </c>
    </row>
    <row r="393" spans="1:17" x14ac:dyDescent="0.2">
      <c r="A393" s="135"/>
      <c r="B393" s="109">
        <v>6</v>
      </c>
      <c r="C393" s="166" t="s">
        <v>48</v>
      </c>
      <c r="D393" s="20" t="s">
        <v>533</v>
      </c>
      <c r="E393" s="21" t="s">
        <v>110</v>
      </c>
      <c r="F393" s="22">
        <v>2</v>
      </c>
      <c r="G393" s="23">
        <v>11</v>
      </c>
      <c r="H393" s="57" t="s">
        <v>441</v>
      </c>
      <c r="I393" s="58">
        <v>1</v>
      </c>
      <c r="J393" s="161" t="s">
        <v>583</v>
      </c>
      <c r="K393" s="112"/>
      <c r="L393" s="114">
        <f t="shared" si="68"/>
        <v>0</v>
      </c>
      <c r="M393" s="131"/>
      <c r="N393" s="119" t="str">
        <f t="shared" si="70"/>
        <v/>
      </c>
      <c r="O393" s="118">
        <f t="shared" si="69"/>
        <v>0</v>
      </c>
      <c r="P393" s="123"/>
      <c r="Q393" s="120">
        <f t="shared" si="71"/>
        <v>0</v>
      </c>
    </row>
    <row r="394" spans="1:17" x14ac:dyDescent="0.2">
      <c r="A394" s="135"/>
      <c r="B394" s="109">
        <v>6</v>
      </c>
      <c r="C394" s="166" t="s">
        <v>48</v>
      </c>
      <c r="D394" s="20" t="s">
        <v>533</v>
      </c>
      <c r="E394" s="21" t="s">
        <v>110</v>
      </c>
      <c r="F394" s="22">
        <v>2</v>
      </c>
      <c r="G394" s="56">
        <v>12</v>
      </c>
      <c r="H394" s="57" t="s">
        <v>332</v>
      </c>
      <c r="I394" s="58">
        <v>1</v>
      </c>
      <c r="J394" s="161" t="s">
        <v>583</v>
      </c>
      <c r="K394" s="112"/>
      <c r="L394" s="114">
        <f t="shared" si="68"/>
        <v>0</v>
      </c>
      <c r="M394" s="131"/>
      <c r="N394" s="119" t="str">
        <f t="shared" si="70"/>
        <v/>
      </c>
      <c r="O394" s="118">
        <f t="shared" si="69"/>
        <v>0</v>
      </c>
      <c r="P394" s="123"/>
      <c r="Q394" s="120">
        <f t="shared" si="71"/>
        <v>0</v>
      </c>
    </row>
    <row r="395" spans="1:17" x14ac:dyDescent="0.2">
      <c r="A395" s="135"/>
      <c r="B395" s="109">
        <v>6</v>
      </c>
      <c r="C395" s="166" t="s">
        <v>48</v>
      </c>
      <c r="D395" s="20" t="s">
        <v>533</v>
      </c>
      <c r="E395" s="21" t="s">
        <v>110</v>
      </c>
      <c r="F395" s="22">
        <v>2</v>
      </c>
      <c r="G395" s="23">
        <v>13</v>
      </c>
      <c r="H395" s="36" t="s">
        <v>333</v>
      </c>
      <c r="I395" s="37">
        <v>1</v>
      </c>
      <c r="J395" s="161" t="s">
        <v>583</v>
      </c>
      <c r="K395" s="112"/>
      <c r="L395" s="114">
        <f t="shared" si="68"/>
        <v>0</v>
      </c>
      <c r="M395" s="131"/>
      <c r="N395" s="119" t="str">
        <f t="shared" si="70"/>
        <v/>
      </c>
      <c r="O395" s="118">
        <f t="shared" si="69"/>
        <v>0</v>
      </c>
      <c r="P395" s="123"/>
      <c r="Q395" s="120">
        <f t="shared" si="71"/>
        <v>0</v>
      </c>
    </row>
    <row r="396" spans="1:17" x14ac:dyDescent="0.2">
      <c r="A396" s="135"/>
      <c r="B396" s="109">
        <v>6</v>
      </c>
      <c r="C396" s="166" t="s">
        <v>48</v>
      </c>
      <c r="D396" s="20" t="s">
        <v>533</v>
      </c>
      <c r="E396" s="21" t="s">
        <v>110</v>
      </c>
      <c r="F396" s="22">
        <v>2</v>
      </c>
      <c r="G396" s="56">
        <v>14</v>
      </c>
      <c r="H396" s="36" t="s">
        <v>334</v>
      </c>
      <c r="I396" s="37">
        <v>1</v>
      </c>
      <c r="J396" s="161" t="s">
        <v>583</v>
      </c>
      <c r="K396" s="112"/>
      <c r="L396" s="114">
        <f t="shared" si="68"/>
        <v>0</v>
      </c>
      <c r="M396" s="131"/>
      <c r="N396" s="119" t="str">
        <f t="shared" si="70"/>
        <v/>
      </c>
      <c r="O396" s="118">
        <f t="shared" si="69"/>
        <v>0</v>
      </c>
      <c r="P396" s="123"/>
      <c r="Q396" s="120">
        <f t="shared" si="71"/>
        <v>0</v>
      </c>
    </row>
    <row r="397" spans="1:17" x14ac:dyDescent="0.2">
      <c r="A397" s="135"/>
      <c r="B397" s="109">
        <v>6</v>
      </c>
      <c r="C397" s="166" t="s">
        <v>48</v>
      </c>
      <c r="D397" s="20" t="s">
        <v>533</v>
      </c>
      <c r="E397" s="21" t="s">
        <v>110</v>
      </c>
      <c r="F397" s="22">
        <v>2</v>
      </c>
      <c r="G397" s="23">
        <v>15</v>
      </c>
      <c r="H397" s="36" t="s">
        <v>662</v>
      </c>
      <c r="I397" s="37">
        <v>1</v>
      </c>
      <c r="J397" s="161" t="s">
        <v>583</v>
      </c>
      <c r="K397" s="112"/>
      <c r="L397" s="114">
        <f t="shared" si="68"/>
        <v>0</v>
      </c>
      <c r="M397" s="131"/>
      <c r="N397" s="119" t="str">
        <f t="shared" si="70"/>
        <v/>
      </c>
      <c r="O397" s="118">
        <f t="shared" si="69"/>
        <v>0</v>
      </c>
      <c r="P397" s="123"/>
      <c r="Q397" s="120">
        <f t="shared" si="71"/>
        <v>0</v>
      </c>
    </row>
    <row r="398" spans="1:17" x14ac:dyDescent="0.2">
      <c r="A398" s="135"/>
      <c r="B398" s="109">
        <v>6</v>
      </c>
      <c r="C398" s="166" t="s">
        <v>48</v>
      </c>
      <c r="D398" s="20" t="s">
        <v>533</v>
      </c>
      <c r="E398" s="21" t="s">
        <v>110</v>
      </c>
      <c r="F398" s="22">
        <v>2</v>
      </c>
      <c r="G398" s="56">
        <v>16</v>
      </c>
      <c r="H398" s="36" t="s">
        <v>335</v>
      </c>
      <c r="I398" s="37">
        <v>1</v>
      </c>
      <c r="J398" s="161" t="s">
        <v>583</v>
      </c>
      <c r="K398" s="112"/>
      <c r="L398" s="114">
        <f t="shared" si="68"/>
        <v>0</v>
      </c>
      <c r="M398" s="131"/>
      <c r="N398" s="119" t="str">
        <f t="shared" si="70"/>
        <v/>
      </c>
      <c r="O398" s="118">
        <f t="shared" si="69"/>
        <v>0</v>
      </c>
      <c r="P398" s="123"/>
      <c r="Q398" s="120">
        <f t="shared" si="71"/>
        <v>0</v>
      </c>
    </row>
    <row r="399" spans="1:17" x14ac:dyDescent="0.2">
      <c r="A399" s="135"/>
      <c r="B399" s="109">
        <v>6</v>
      </c>
      <c r="C399" s="166" t="s">
        <v>48</v>
      </c>
      <c r="D399" s="20" t="s">
        <v>533</v>
      </c>
      <c r="E399" s="21" t="s">
        <v>110</v>
      </c>
      <c r="F399" s="22">
        <v>2</v>
      </c>
      <c r="G399" s="23">
        <v>17</v>
      </c>
      <c r="H399" s="36" t="s">
        <v>336</v>
      </c>
      <c r="I399" s="37">
        <v>1</v>
      </c>
      <c r="J399" s="161" t="s">
        <v>583</v>
      </c>
      <c r="K399" s="112"/>
      <c r="L399" s="114">
        <f t="shared" si="68"/>
        <v>0</v>
      </c>
      <c r="M399" s="131"/>
      <c r="N399" s="119" t="str">
        <f t="shared" si="70"/>
        <v/>
      </c>
      <c r="O399" s="118">
        <f t="shared" si="69"/>
        <v>0</v>
      </c>
      <c r="P399" s="123"/>
      <c r="Q399" s="120">
        <f t="shared" si="71"/>
        <v>0</v>
      </c>
    </row>
    <row r="400" spans="1:17" x14ac:dyDescent="0.2">
      <c r="A400" s="135"/>
      <c r="B400" s="109">
        <v>6</v>
      </c>
      <c r="C400" s="166" t="s">
        <v>48</v>
      </c>
      <c r="D400" s="20" t="s">
        <v>533</v>
      </c>
      <c r="E400" s="21" t="s">
        <v>110</v>
      </c>
      <c r="F400" s="22">
        <v>2</v>
      </c>
      <c r="G400" s="56">
        <v>18</v>
      </c>
      <c r="H400" s="36" t="s">
        <v>343</v>
      </c>
      <c r="I400" s="37">
        <v>1</v>
      </c>
      <c r="J400" s="161" t="s">
        <v>583</v>
      </c>
      <c r="K400" s="112"/>
      <c r="L400" s="114">
        <f t="shared" si="68"/>
        <v>0</v>
      </c>
      <c r="M400" s="131"/>
      <c r="N400" s="119" t="str">
        <f t="shared" si="70"/>
        <v/>
      </c>
      <c r="O400" s="118">
        <f t="shared" si="69"/>
        <v>0</v>
      </c>
      <c r="P400" s="123"/>
      <c r="Q400" s="120">
        <f t="shared" si="71"/>
        <v>0</v>
      </c>
    </row>
    <row r="401" spans="1:17" x14ac:dyDescent="0.2">
      <c r="A401" s="135"/>
      <c r="B401" s="109">
        <v>6</v>
      </c>
      <c r="C401" s="166" t="s">
        <v>48</v>
      </c>
      <c r="D401" s="20" t="s">
        <v>533</v>
      </c>
      <c r="E401" s="21" t="s">
        <v>110</v>
      </c>
      <c r="F401" s="22">
        <v>2</v>
      </c>
      <c r="G401" s="23">
        <v>19</v>
      </c>
      <c r="H401" s="36" t="s">
        <v>337</v>
      </c>
      <c r="I401" s="37">
        <v>1</v>
      </c>
      <c r="J401" s="161" t="s">
        <v>583</v>
      </c>
      <c r="K401" s="112"/>
      <c r="L401" s="114">
        <f t="shared" si="68"/>
        <v>0</v>
      </c>
      <c r="M401" s="131"/>
      <c r="N401" s="119" t="str">
        <f t="shared" si="70"/>
        <v/>
      </c>
      <c r="O401" s="118">
        <f t="shared" si="69"/>
        <v>0</v>
      </c>
      <c r="P401" s="123"/>
      <c r="Q401" s="120">
        <f t="shared" si="71"/>
        <v>0</v>
      </c>
    </row>
    <row r="402" spans="1:17" x14ac:dyDescent="0.2">
      <c r="A402" s="135"/>
      <c r="B402" s="109">
        <v>6</v>
      </c>
      <c r="C402" s="166" t="s">
        <v>48</v>
      </c>
      <c r="D402" s="20" t="s">
        <v>533</v>
      </c>
      <c r="E402" s="21" t="s">
        <v>110</v>
      </c>
      <c r="F402" s="22">
        <v>2</v>
      </c>
      <c r="G402" s="56">
        <v>20</v>
      </c>
      <c r="H402" s="36" t="s">
        <v>338</v>
      </c>
      <c r="I402" s="37">
        <v>1</v>
      </c>
      <c r="J402" s="161" t="s">
        <v>583</v>
      </c>
      <c r="K402" s="112"/>
      <c r="L402" s="114">
        <f t="shared" si="68"/>
        <v>0</v>
      </c>
      <c r="M402" s="131"/>
      <c r="N402" s="119" t="str">
        <f t="shared" si="70"/>
        <v/>
      </c>
      <c r="O402" s="118">
        <f t="shared" si="69"/>
        <v>0</v>
      </c>
      <c r="P402" s="123"/>
      <c r="Q402" s="120">
        <f t="shared" si="71"/>
        <v>0</v>
      </c>
    </row>
    <row r="403" spans="1:17" x14ac:dyDescent="0.2">
      <c r="A403" s="135"/>
      <c r="B403" s="109">
        <v>6</v>
      </c>
      <c r="C403" s="166" t="s">
        <v>48</v>
      </c>
      <c r="D403" s="20" t="s">
        <v>533</v>
      </c>
      <c r="E403" s="21" t="s">
        <v>110</v>
      </c>
      <c r="F403" s="22">
        <v>2</v>
      </c>
      <c r="G403" s="23">
        <v>21</v>
      </c>
      <c r="H403" s="38" t="s">
        <v>339</v>
      </c>
      <c r="I403" s="39">
        <v>1</v>
      </c>
      <c r="J403" s="161" t="s">
        <v>583</v>
      </c>
      <c r="K403" s="112"/>
      <c r="L403" s="114">
        <f t="shared" si="68"/>
        <v>0</v>
      </c>
      <c r="M403" s="131"/>
      <c r="N403" s="119" t="str">
        <f t="shared" si="70"/>
        <v/>
      </c>
      <c r="O403" s="118">
        <f t="shared" si="69"/>
        <v>0</v>
      </c>
      <c r="P403" s="123"/>
      <c r="Q403" s="120">
        <f t="shared" si="71"/>
        <v>0</v>
      </c>
    </row>
    <row r="404" spans="1:17" x14ac:dyDescent="0.2">
      <c r="A404" s="135"/>
      <c r="B404" s="109">
        <v>6</v>
      </c>
      <c r="C404" s="166" t="s">
        <v>48</v>
      </c>
      <c r="D404" s="20" t="s">
        <v>533</v>
      </c>
      <c r="E404" s="21" t="s">
        <v>110</v>
      </c>
      <c r="F404" s="22">
        <v>2</v>
      </c>
      <c r="G404" s="56">
        <v>22</v>
      </c>
      <c r="H404" s="38" t="s">
        <v>340</v>
      </c>
      <c r="I404" s="39">
        <v>1</v>
      </c>
      <c r="J404" s="161" t="s">
        <v>583</v>
      </c>
      <c r="K404" s="112"/>
      <c r="L404" s="114">
        <f t="shared" si="68"/>
        <v>0</v>
      </c>
      <c r="M404" s="131"/>
      <c r="N404" s="119" t="str">
        <f t="shared" si="70"/>
        <v/>
      </c>
      <c r="O404" s="118">
        <f t="shared" si="69"/>
        <v>0</v>
      </c>
      <c r="P404" s="123"/>
      <c r="Q404" s="120">
        <f t="shared" si="71"/>
        <v>0</v>
      </c>
    </row>
    <row r="405" spans="1:17" x14ac:dyDescent="0.2">
      <c r="A405" s="135"/>
      <c r="B405" s="109">
        <v>6</v>
      </c>
      <c r="C405" s="166" t="s">
        <v>48</v>
      </c>
      <c r="D405" s="20" t="s">
        <v>533</v>
      </c>
      <c r="E405" s="21" t="s">
        <v>110</v>
      </c>
      <c r="F405" s="22">
        <v>2</v>
      </c>
      <c r="G405" s="23">
        <v>23</v>
      </c>
      <c r="H405" s="38" t="s">
        <v>25</v>
      </c>
      <c r="I405" s="39">
        <v>1</v>
      </c>
      <c r="J405" s="161" t="s">
        <v>583</v>
      </c>
      <c r="K405" s="112"/>
      <c r="L405" s="114">
        <f t="shared" si="68"/>
        <v>0</v>
      </c>
      <c r="M405" s="131"/>
      <c r="N405" s="119" t="str">
        <f t="shared" si="70"/>
        <v/>
      </c>
      <c r="O405" s="118">
        <f t="shared" si="69"/>
        <v>0</v>
      </c>
      <c r="P405" s="123"/>
      <c r="Q405" s="120">
        <f t="shared" si="71"/>
        <v>0</v>
      </c>
    </row>
    <row r="406" spans="1:17" x14ac:dyDescent="0.2">
      <c r="A406" s="135"/>
      <c r="B406" s="109">
        <v>6</v>
      </c>
      <c r="C406" s="166" t="s">
        <v>48</v>
      </c>
      <c r="D406" s="20" t="s">
        <v>533</v>
      </c>
      <c r="E406" s="21" t="s">
        <v>110</v>
      </c>
      <c r="F406" s="22">
        <v>2</v>
      </c>
      <c r="G406" s="56">
        <v>24</v>
      </c>
      <c r="H406" s="36" t="s">
        <v>26</v>
      </c>
      <c r="I406" s="37">
        <v>1</v>
      </c>
      <c r="J406" s="161" t="s">
        <v>583</v>
      </c>
      <c r="K406" s="112"/>
      <c r="L406" s="114">
        <f t="shared" si="68"/>
        <v>0</v>
      </c>
      <c r="M406" s="131"/>
      <c r="N406" s="119" t="str">
        <f t="shared" si="70"/>
        <v/>
      </c>
      <c r="O406" s="118">
        <f t="shared" si="69"/>
        <v>0</v>
      </c>
      <c r="P406" s="123"/>
      <c r="Q406" s="120">
        <f t="shared" si="71"/>
        <v>0</v>
      </c>
    </row>
    <row r="407" spans="1:17" x14ac:dyDescent="0.2">
      <c r="A407" s="135"/>
      <c r="B407" s="109">
        <v>6</v>
      </c>
      <c r="C407" s="166" t="s">
        <v>48</v>
      </c>
      <c r="D407" s="20" t="s">
        <v>533</v>
      </c>
      <c r="E407" s="21" t="s">
        <v>110</v>
      </c>
      <c r="F407" s="22">
        <v>2</v>
      </c>
      <c r="G407" s="23">
        <v>25</v>
      </c>
      <c r="H407" s="38" t="s">
        <v>341</v>
      </c>
      <c r="I407" s="39">
        <v>1</v>
      </c>
      <c r="J407" s="161" t="s">
        <v>583</v>
      </c>
      <c r="K407" s="112"/>
      <c r="L407" s="114">
        <f t="shared" si="68"/>
        <v>0</v>
      </c>
      <c r="M407" s="131"/>
      <c r="N407" s="119" t="str">
        <f t="shared" si="70"/>
        <v/>
      </c>
      <c r="O407" s="118">
        <f t="shared" si="69"/>
        <v>0</v>
      </c>
      <c r="P407" s="123"/>
      <c r="Q407" s="120">
        <f t="shared" si="71"/>
        <v>0</v>
      </c>
    </row>
    <row r="408" spans="1:17" x14ac:dyDescent="0.2">
      <c r="A408" s="135"/>
      <c r="B408" s="109">
        <v>6</v>
      </c>
      <c r="C408" s="166" t="s">
        <v>48</v>
      </c>
      <c r="D408" s="20" t="s">
        <v>533</v>
      </c>
      <c r="E408" s="21" t="s">
        <v>110</v>
      </c>
      <c r="F408" s="22">
        <v>2</v>
      </c>
      <c r="G408" s="51">
        <v>26</v>
      </c>
      <c r="H408" s="38" t="s">
        <v>342</v>
      </c>
      <c r="I408" s="39">
        <v>1</v>
      </c>
      <c r="J408" s="161" t="s">
        <v>583</v>
      </c>
      <c r="K408" s="112"/>
      <c r="L408" s="114">
        <f t="shared" si="68"/>
        <v>0</v>
      </c>
      <c r="M408" s="131"/>
      <c r="N408" s="119" t="str">
        <f t="shared" si="70"/>
        <v/>
      </c>
      <c r="O408" s="118">
        <f t="shared" si="69"/>
        <v>0</v>
      </c>
      <c r="P408" s="123"/>
      <c r="Q408" s="120">
        <f t="shared" si="71"/>
        <v>0</v>
      </c>
    </row>
    <row r="409" spans="1:17" x14ac:dyDescent="0.2">
      <c r="A409" s="135"/>
      <c r="B409" s="109">
        <v>6</v>
      </c>
      <c r="C409" s="166" t="s">
        <v>48</v>
      </c>
      <c r="D409" s="20" t="s">
        <v>533</v>
      </c>
      <c r="E409" s="21" t="s">
        <v>110</v>
      </c>
      <c r="F409" s="22">
        <v>2</v>
      </c>
      <c r="G409" s="51">
        <v>27</v>
      </c>
      <c r="H409" s="36" t="s">
        <v>28</v>
      </c>
      <c r="I409" s="37">
        <v>1</v>
      </c>
      <c r="J409" s="161" t="s">
        <v>583</v>
      </c>
      <c r="K409" s="112"/>
      <c r="L409" s="114">
        <f t="shared" ref="L409:L471" si="92">IF($K409="",0,IFERROR(VLOOKUP($K409,טבלת_יישום,2,0),0))</f>
        <v>0</v>
      </c>
      <c r="M409" s="131"/>
      <c r="N409" s="119" t="str">
        <f t="shared" si="70"/>
        <v/>
      </c>
      <c r="O409" s="118">
        <f t="shared" ref="O409:O471" si="93">IF($N409="",0,IFERROR(VLOOKUP($N409,טבלת_יישום,2,0),0))</f>
        <v>0</v>
      </c>
      <c r="P409" s="123"/>
      <c r="Q409" s="120">
        <f t="shared" si="71"/>
        <v>0</v>
      </c>
    </row>
    <row r="410" spans="1:17" ht="28.5" x14ac:dyDescent="0.2">
      <c r="A410" s="135"/>
      <c r="B410" s="109">
        <v>6</v>
      </c>
      <c r="C410" s="166" t="s">
        <v>48</v>
      </c>
      <c r="D410" s="20" t="s">
        <v>533</v>
      </c>
      <c r="E410" s="21" t="s">
        <v>110</v>
      </c>
      <c r="F410" s="22">
        <v>2</v>
      </c>
      <c r="G410" s="51" t="s">
        <v>215</v>
      </c>
      <c r="H410" s="48" t="s">
        <v>455</v>
      </c>
      <c r="I410" s="37">
        <v>1</v>
      </c>
      <c r="J410" s="161" t="s">
        <v>583</v>
      </c>
      <c r="K410" s="112"/>
      <c r="L410" s="114">
        <f t="shared" si="92"/>
        <v>0</v>
      </c>
      <c r="M410" s="131"/>
      <c r="N410" s="119" t="str">
        <f t="shared" ref="N410:N471" si="94">IF(K410="","",K410)</f>
        <v/>
      </c>
      <c r="O410" s="118">
        <f t="shared" si="93"/>
        <v>0</v>
      </c>
      <c r="P410" s="123"/>
      <c r="Q410" s="120">
        <f t="shared" ref="Q410:Q471" si="95">IFERROR(O410-L410,0)</f>
        <v>0</v>
      </c>
    </row>
    <row r="411" spans="1:17" x14ac:dyDescent="0.2">
      <c r="A411" s="135"/>
      <c r="B411" s="109">
        <v>6</v>
      </c>
      <c r="C411" s="166" t="s">
        <v>48</v>
      </c>
      <c r="D411" s="20" t="s">
        <v>533</v>
      </c>
      <c r="E411" s="21" t="s">
        <v>110</v>
      </c>
      <c r="F411" s="22">
        <v>2</v>
      </c>
      <c r="G411" s="51" t="s">
        <v>216</v>
      </c>
      <c r="H411" s="36" t="s">
        <v>663</v>
      </c>
      <c r="I411" s="37">
        <v>1</v>
      </c>
      <c r="J411" s="161" t="s">
        <v>583</v>
      </c>
      <c r="K411" s="112"/>
      <c r="L411" s="114">
        <f t="shared" si="92"/>
        <v>0</v>
      </c>
      <c r="M411" s="131"/>
      <c r="N411" s="119" t="str">
        <f t="shared" ref="N411" si="96">IF(K411="","",K411)</f>
        <v/>
      </c>
      <c r="O411" s="118">
        <f t="shared" si="93"/>
        <v>0</v>
      </c>
      <c r="P411" s="123"/>
      <c r="Q411" s="120">
        <f t="shared" ref="Q411" si="97">IFERROR(O411-L411,0)</f>
        <v>0</v>
      </c>
    </row>
    <row r="412" spans="1:17" x14ac:dyDescent="0.2">
      <c r="A412" s="135"/>
      <c r="B412" s="109">
        <v>6</v>
      </c>
      <c r="C412" s="166" t="s">
        <v>48</v>
      </c>
      <c r="D412" s="20" t="s">
        <v>534</v>
      </c>
      <c r="E412" s="21" t="s">
        <v>344</v>
      </c>
      <c r="F412" s="22">
        <v>3</v>
      </c>
      <c r="G412" s="51" t="s">
        <v>202</v>
      </c>
      <c r="H412" s="36" t="s">
        <v>27</v>
      </c>
      <c r="I412" s="37">
        <v>1</v>
      </c>
      <c r="J412" s="161" t="s">
        <v>582</v>
      </c>
      <c r="K412" s="112"/>
      <c r="L412" s="114">
        <f t="shared" si="92"/>
        <v>0</v>
      </c>
      <c r="M412" s="131"/>
      <c r="N412" s="119" t="str">
        <f t="shared" si="94"/>
        <v/>
      </c>
      <c r="O412" s="118">
        <f t="shared" si="93"/>
        <v>0</v>
      </c>
      <c r="P412" s="123"/>
      <c r="Q412" s="120">
        <f t="shared" si="95"/>
        <v>0</v>
      </c>
    </row>
    <row r="413" spans="1:17" x14ac:dyDescent="0.2">
      <c r="A413" s="135"/>
      <c r="B413" s="109">
        <v>6</v>
      </c>
      <c r="C413" s="166" t="s">
        <v>48</v>
      </c>
      <c r="D413" s="20" t="s">
        <v>534</v>
      </c>
      <c r="E413" s="21" t="s">
        <v>344</v>
      </c>
      <c r="F413" s="22">
        <v>3</v>
      </c>
      <c r="G413" s="51" t="s">
        <v>181</v>
      </c>
      <c r="H413" s="36" t="s">
        <v>22</v>
      </c>
      <c r="I413" s="37">
        <v>1</v>
      </c>
      <c r="J413" s="161" t="s">
        <v>582</v>
      </c>
      <c r="K413" s="112"/>
      <c r="L413" s="114">
        <f t="shared" si="92"/>
        <v>0</v>
      </c>
      <c r="M413" s="131"/>
      <c r="N413" s="119" t="str">
        <f t="shared" si="94"/>
        <v/>
      </c>
      <c r="O413" s="118">
        <f t="shared" si="93"/>
        <v>0</v>
      </c>
      <c r="P413" s="123"/>
      <c r="Q413" s="120">
        <f t="shared" si="95"/>
        <v>0</v>
      </c>
    </row>
    <row r="414" spans="1:17" x14ac:dyDescent="0.2">
      <c r="A414" s="135"/>
      <c r="B414" s="109">
        <v>6</v>
      </c>
      <c r="C414" s="166" t="s">
        <v>48</v>
      </c>
      <c r="D414" s="20" t="s">
        <v>534</v>
      </c>
      <c r="E414" s="21" t="s">
        <v>344</v>
      </c>
      <c r="F414" s="22">
        <v>3</v>
      </c>
      <c r="G414" s="23" t="s">
        <v>182</v>
      </c>
      <c r="H414" s="24" t="s">
        <v>24</v>
      </c>
      <c r="I414" s="25">
        <v>1</v>
      </c>
      <c r="J414" s="161" t="s">
        <v>582</v>
      </c>
      <c r="K414" s="112"/>
      <c r="L414" s="114">
        <f t="shared" si="92"/>
        <v>0</v>
      </c>
      <c r="M414" s="131"/>
      <c r="N414" s="119" t="str">
        <f t="shared" si="94"/>
        <v/>
      </c>
      <c r="O414" s="118">
        <f t="shared" si="93"/>
        <v>0</v>
      </c>
      <c r="P414" s="123"/>
      <c r="Q414" s="120">
        <f t="shared" si="95"/>
        <v>0</v>
      </c>
    </row>
    <row r="415" spans="1:17" x14ac:dyDescent="0.2">
      <c r="A415" s="135"/>
      <c r="B415" s="109">
        <v>6</v>
      </c>
      <c r="C415" s="166" t="s">
        <v>48</v>
      </c>
      <c r="D415" s="20" t="s">
        <v>534</v>
      </c>
      <c r="E415" s="21" t="s">
        <v>344</v>
      </c>
      <c r="F415" s="22">
        <v>3</v>
      </c>
      <c r="G415" s="23" t="s">
        <v>183</v>
      </c>
      <c r="H415" s="24" t="s">
        <v>29</v>
      </c>
      <c r="I415" s="25">
        <v>1</v>
      </c>
      <c r="J415" s="161" t="s">
        <v>582</v>
      </c>
      <c r="K415" s="112"/>
      <c r="L415" s="114">
        <f t="shared" si="92"/>
        <v>0</v>
      </c>
      <c r="M415" s="131"/>
      <c r="N415" s="119" t="str">
        <f t="shared" si="94"/>
        <v/>
      </c>
      <c r="O415" s="118">
        <f t="shared" si="93"/>
        <v>0</v>
      </c>
      <c r="P415" s="123"/>
      <c r="Q415" s="120">
        <f t="shared" si="95"/>
        <v>0</v>
      </c>
    </row>
    <row r="416" spans="1:17" x14ac:dyDescent="0.2">
      <c r="A416" s="135"/>
      <c r="B416" s="109">
        <v>7</v>
      </c>
      <c r="C416" s="166" t="s">
        <v>49</v>
      </c>
      <c r="D416" s="20" t="s">
        <v>111</v>
      </c>
      <c r="E416" s="21" t="s">
        <v>49</v>
      </c>
      <c r="F416" s="22">
        <v>1</v>
      </c>
      <c r="G416" s="23">
        <v>1</v>
      </c>
      <c r="H416" s="24" t="s">
        <v>349</v>
      </c>
      <c r="I416" s="25">
        <v>1</v>
      </c>
      <c r="J416" s="161" t="s">
        <v>582</v>
      </c>
      <c r="K416" s="112"/>
      <c r="L416" s="114">
        <f t="shared" si="92"/>
        <v>0</v>
      </c>
      <c r="M416" s="131"/>
      <c r="N416" s="119" t="str">
        <f t="shared" si="94"/>
        <v/>
      </c>
      <c r="O416" s="118">
        <f t="shared" si="93"/>
        <v>0</v>
      </c>
      <c r="P416" s="123"/>
      <c r="Q416" s="120">
        <f t="shared" si="95"/>
        <v>0</v>
      </c>
    </row>
    <row r="417" spans="1:17" ht="28.5" x14ac:dyDescent="0.2">
      <c r="A417" s="135"/>
      <c r="B417" s="109">
        <v>7</v>
      </c>
      <c r="C417" s="166" t="s">
        <v>49</v>
      </c>
      <c r="D417" s="20" t="s">
        <v>111</v>
      </c>
      <c r="E417" s="21" t="s">
        <v>49</v>
      </c>
      <c r="F417" s="22">
        <v>1</v>
      </c>
      <c r="G417" s="23">
        <v>2</v>
      </c>
      <c r="H417" s="24" t="s">
        <v>346</v>
      </c>
      <c r="I417" s="25">
        <v>1</v>
      </c>
      <c r="J417" s="161" t="s">
        <v>582</v>
      </c>
      <c r="K417" s="112"/>
      <c r="L417" s="114">
        <f t="shared" si="92"/>
        <v>0</v>
      </c>
      <c r="M417" s="131"/>
      <c r="N417" s="119" t="str">
        <f t="shared" si="94"/>
        <v/>
      </c>
      <c r="O417" s="118">
        <f t="shared" si="93"/>
        <v>0</v>
      </c>
      <c r="P417" s="123"/>
      <c r="Q417" s="120">
        <f t="shared" si="95"/>
        <v>0</v>
      </c>
    </row>
    <row r="418" spans="1:17" s="10" customFormat="1" x14ac:dyDescent="0.2">
      <c r="A418" s="137"/>
      <c r="B418" s="109">
        <v>7</v>
      </c>
      <c r="C418" s="166" t="s">
        <v>49</v>
      </c>
      <c r="D418" s="20" t="s">
        <v>111</v>
      </c>
      <c r="E418" s="21" t="s">
        <v>49</v>
      </c>
      <c r="F418" s="22">
        <v>1</v>
      </c>
      <c r="G418" s="54">
        <v>3</v>
      </c>
      <c r="H418" s="168" t="s">
        <v>665</v>
      </c>
      <c r="I418" s="28">
        <v>0</v>
      </c>
      <c r="J418" s="161" t="s">
        <v>582</v>
      </c>
      <c r="K418" s="112"/>
      <c r="L418" s="114">
        <f t="shared" si="92"/>
        <v>0</v>
      </c>
      <c r="M418" s="131"/>
      <c r="N418" s="119" t="str">
        <f t="shared" si="94"/>
        <v/>
      </c>
      <c r="O418" s="118">
        <f t="shared" si="93"/>
        <v>0</v>
      </c>
      <c r="P418" s="124"/>
      <c r="Q418" s="120">
        <f t="shared" si="95"/>
        <v>0</v>
      </c>
    </row>
    <row r="419" spans="1:17" s="10" customFormat="1" x14ac:dyDescent="0.2">
      <c r="A419" s="137"/>
      <c r="B419" s="109">
        <v>7</v>
      </c>
      <c r="C419" s="166" t="s">
        <v>49</v>
      </c>
      <c r="D419" s="20" t="s">
        <v>111</v>
      </c>
      <c r="E419" s="21" t="s">
        <v>49</v>
      </c>
      <c r="F419" s="22">
        <v>1</v>
      </c>
      <c r="G419" s="54">
        <v>4</v>
      </c>
      <c r="H419" s="59" t="s">
        <v>345</v>
      </c>
      <c r="I419" s="60">
        <v>0</v>
      </c>
      <c r="J419" s="161" t="s">
        <v>582</v>
      </c>
      <c r="K419" s="112"/>
      <c r="L419" s="114">
        <f t="shared" si="92"/>
        <v>0</v>
      </c>
      <c r="M419" s="131"/>
      <c r="N419" s="119" t="str">
        <f t="shared" si="94"/>
        <v/>
      </c>
      <c r="O419" s="118">
        <f t="shared" si="93"/>
        <v>0</v>
      </c>
      <c r="P419" s="124"/>
      <c r="Q419" s="120">
        <f t="shared" si="95"/>
        <v>0</v>
      </c>
    </row>
    <row r="420" spans="1:17" s="10" customFormat="1" x14ac:dyDescent="0.2">
      <c r="A420" s="137"/>
      <c r="B420" s="109">
        <v>7</v>
      </c>
      <c r="C420" s="166" t="s">
        <v>49</v>
      </c>
      <c r="D420" s="20" t="s">
        <v>111</v>
      </c>
      <c r="E420" s="21" t="s">
        <v>49</v>
      </c>
      <c r="F420" s="22">
        <v>1</v>
      </c>
      <c r="G420" s="54" t="s">
        <v>184</v>
      </c>
      <c r="H420" s="49" t="s">
        <v>122</v>
      </c>
      <c r="I420" s="50">
        <v>1</v>
      </c>
      <c r="J420" s="161" t="s">
        <v>582</v>
      </c>
      <c r="K420" s="112"/>
      <c r="L420" s="114">
        <f t="shared" si="92"/>
        <v>0</v>
      </c>
      <c r="M420" s="131"/>
      <c r="N420" s="119" t="str">
        <f t="shared" si="94"/>
        <v/>
      </c>
      <c r="O420" s="118">
        <f t="shared" si="93"/>
        <v>0</v>
      </c>
      <c r="P420" s="124"/>
      <c r="Q420" s="120">
        <f t="shared" si="95"/>
        <v>0</v>
      </c>
    </row>
    <row r="421" spans="1:17" s="10" customFormat="1" x14ac:dyDescent="0.2">
      <c r="A421" s="137"/>
      <c r="B421" s="109">
        <v>7</v>
      </c>
      <c r="C421" s="166" t="s">
        <v>49</v>
      </c>
      <c r="D421" s="20" t="s">
        <v>111</v>
      </c>
      <c r="E421" s="21" t="s">
        <v>49</v>
      </c>
      <c r="F421" s="22">
        <v>1</v>
      </c>
      <c r="G421" s="54" t="s">
        <v>185</v>
      </c>
      <c r="H421" s="49" t="s">
        <v>372</v>
      </c>
      <c r="I421" s="50">
        <v>1</v>
      </c>
      <c r="J421" s="161" t="s">
        <v>582</v>
      </c>
      <c r="K421" s="112"/>
      <c r="L421" s="114">
        <f t="shared" si="92"/>
        <v>0</v>
      </c>
      <c r="M421" s="131"/>
      <c r="N421" s="119" t="str">
        <f t="shared" si="94"/>
        <v/>
      </c>
      <c r="O421" s="118">
        <f t="shared" si="93"/>
        <v>0</v>
      </c>
      <c r="P421" s="124"/>
      <c r="Q421" s="120">
        <f t="shared" si="95"/>
        <v>0</v>
      </c>
    </row>
    <row r="422" spans="1:17" ht="28.5" x14ac:dyDescent="0.2">
      <c r="A422" s="135"/>
      <c r="B422" s="109">
        <v>7</v>
      </c>
      <c r="C422" s="166" t="s">
        <v>49</v>
      </c>
      <c r="D422" s="20" t="s">
        <v>111</v>
      </c>
      <c r="E422" s="61" t="s">
        <v>49</v>
      </c>
      <c r="F422" s="22">
        <v>1</v>
      </c>
      <c r="G422" s="23" t="s">
        <v>186</v>
      </c>
      <c r="H422" s="24" t="s">
        <v>347</v>
      </c>
      <c r="I422" s="25">
        <v>0</v>
      </c>
      <c r="J422" s="25" t="s">
        <v>582</v>
      </c>
      <c r="K422" s="112"/>
      <c r="L422" s="114">
        <f t="shared" si="92"/>
        <v>0</v>
      </c>
      <c r="M422" s="131"/>
      <c r="N422" s="119" t="str">
        <f t="shared" si="94"/>
        <v/>
      </c>
      <c r="O422" s="118">
        <f t="shared" si="93"/>
        <v>0</v>
      </c>
      <c r="P422" s="123"/>
      <c r="Q422" s="120">
        <f t="shared" si="95"/>
        <v>0</v>
      </c>
    </row>
    <row r="423" spans="1:17" x14ac:dyDescent="0.2">
      <c r="A423" s="135"/>
      <c r="B423" s="109">
        <v>7</v>
      </c>
      <c r="C423" s="166" t="s">
        <v>49</v>
      </c>
      <c r="D423" s="20" t="s">
        <v>111</v>
      </c>
      <c r="E423" s="61" t="s">
        <v>49</v>
      </c>
      <c r="F423" s="22">
        <v>1</v>
      </c>
      <c r="G423" s="23" t="s">
        <v>187</v>
      </c>
      <c r="H423" s="24" t="s">
        <v>348</v>
      </c>
      <c r="I423" s="25">
        <v>1</v>
      </c>
      <c r="J423" s="161" t="s">
        <v>582</v>
      </c>
      <c r="K423" s="112"/>
      <c r="L423" s="114">
        <f t="shared" si="92"/>
        <v>0</v>
      </c>
      <c r="M423" s="131"/>
      <c r="N423" s="119" t="str">
        <f t="shared" si="94"/>
        <v/>
      </c>
      <c r="O423" s="118">
        <f t="shared" si="93"/>
        <v>0</v>
      </c>
      <c r="P423" s="123"/>
      <c r="Q423" s="120">
        <f t="shared" si="95"/>
        <v>0</v>
      </c>
    </row>
    <row r="424" spans="1:17" ht="128.25" x14ac:dyDescent="0.2">
      <c r="A424" s="135"/>
      <c r="B424" s="109">
        <v>8</v>
      </c>
      <c r="C424" s="166" t="s">
        <v>680</v>
      </c>
      <c r="D424" s="20" t="s">
        <v>123</v>
      </c>
      <c r="E424" s="21" t="s">
        <v>680</v>
      </c>
      <c r="F424" s="22">
        <v>1</v>
      </c>
      <c r="G424" s="23">
        <v>1</v>
      </c>
      <c r="H424" s="24" t="s">
        <v>681</v>
      </c>
      <c r="I424" s="25">
        <v>0</v>
      </c>
      <c r="J424" s="25" t="s">
        <v>582</v>
      </c>
      <c r="K424" s="112"/>
      <c r="L424" s="114">
        <f t="shared" si="92"/>
        <v>0</v>
      </c>
      <c r="M424" s="131"/>
      <c r="N424" s="119" t="str">
        <f t="shared" si="94"/>
        <v/>
      </c>
      <c r="O424" s="118">
        <f t="shared" si="93"/>
        <v>0</v>
      </c>
      <c r="P424" s="123"/>
      <c r="Q424" s="120">
        <f t="shared" si="95"/>
        <v>0</v>
      </c>
    </row>
    <row r="425" spans="1:17" ht="30" x14ac:dyDescent="0.2">
      <c r="A425" s="135"/>
      <c r="B425" s="109">
        <v>8</v>
      </c>
      <c r="C425" s="166" t="s">
        <v>680</v>
      </c>
      <c r="D425" s="20" t="s">
        <v>123</v>
      </c>
      <c r="E425" s="21" t="s">
        <v>680</v>
      </c>
      <c r="F425" s="22">
        <v>1</v>
      </c>
      <c r="G425" s="23">
        <v>2</v>
      </c>
      <c r="H425" s="24" t="s">
        <v>352</v>
      </c>
      <c r="I425" s="25">
        <v>0</v>
      </c>
      <c r="J425" s="25" t="s">
        <v>582</v>
      </c>
      <c r="K425" s="112"/>
      <c r="L425" s="114">
        <f t="shared" si="92"/>
        <v>0</v>
      </c>
      <c r="M425" s="131"/>
      <c r="N425" s="119" t="str">
        <f t="shared" si="94"/>
        <v/>
      </c>
      <c r="O425" s="118">
        <f t="shared" si="93"/>
        <v>0</v>
      </c>
      <c r="P425" s="123"/>
      <c r="Q425" s="120">
        <f t="shared" si="95"/>
        <v>0</v>
      </c>
    </row>
    <row r="426" spans="1:17" ht="30" x14ac:dyDescent="0.2">
      <c r="A426" s="135"/>
      <c r="B426" s="109">
        <v>8</v>
      </c>
      <c r="C426" s="166" t="s">
        <v>680</v>
      </c>
      <c r="D426" s="20" t="s">
        <v>123</v>
      </c>
      <c r="E426" s="21" t="s">
        <v>680</v>
      </c>
      <c r="F426" s="22">
        <v>1</v>
      </c>
      <c r="G426" s="23">
        <v>3</v>
      </c>
      <c r="H426" s="24" t="s">
        <v>666</v>
      </c>
      <c r="I426" s="25">
        <v>0</v>
      </c>
      <c r="J426" s="25" t="s">
        <v>582</v>
      </c>
      <c r="K426" s="112"/>
      <c r="L426" s="114">
        <f t="shared" si="92"/>
        <v>0</v>
      </c>
      <c r="M426" s="131"/>
      <c r="N426" s="119" t="str">
        <f t="shared" si="94"/>
        <v/>
      </c>
      <c r="O426" s="118">
        <f t="shared" si="93"/>
        <v>0</v>
      </c>
      <c r="P426" s="123"/>
      <c r="Q426" s="120">
        <f t="shared" si="95"/>
        <v>0</v>
      </c>
    </row>
    <row r="427" spans="1:17" ht="30" x14ac:dyDescent="0.2">
      <c r="A427" s="135"/>
      <c r="B427" s="109">
        <v>8</v>
      </c>
      <c r="C427" s="166" t="s">
        <v>680</v>
      </c>
      <c r="D427" s="20" t="s">
        <v>123</v>
      </c>
      <c r="E427" s="21" t="s">
        <v>680</v>
      </c>
      <c r="F427" s="22">
        <v>1</v>
      </c>
      <c r="G427" s="23">
        <v>4</v>
      </c>
      <c r="H427" s="24" t="s">
        <v>449</v>
      </c>
      <c r="I427" s="25">
        <v>0</v>
      </c>
      <c r="J427" s="25" t="s">
        <v>582</v>
      </c>
      <c r="K427" s="112"/>
      <c r="L427" s="114">
        <f t="shared" si="92"/>
        <v>0</v>
      </c>
      <c r="M427" s="131"/>
      <c r="N427" s="119" t="str">
        <f t="shared" si="94"/>
        <v/>
      </c>
      <c r="O427" s="118">
        <f t="shared" si="93"/>
        <v>0</v>
      </c>
      <c r="P427" s="123"/>
      <c r="Q427" s="120">
        <f t="shared" si="95"/>
        <v>0</v>
      </c>
    </row>
    <row r="428" spans="1:17" ht="30" x14ac:dyDescent="0.2">
      <c r="A428" s="135"/>
      <c r="B428" s="109">
        <v>8</v>
      </c>
      <c r="C428" s="166" t="s">
        <v>680</v>
      </c>
      <c r="D428" s="20" t="s">
        <v>123</v>
      </c>
      <c r="E428" s="21" t="s">
        <v>680</v>
      </c>
      <c r="F428" s="22">
        <v>1</v>
      </c>
      <c r="G428" s="23">
        <v>5</v>
      </c>
      <c r="H428" s="24" t="s">
        <v>350</v>
      </c>
      <c r="I428" s="25">
        <v>0</v>
      </c>
      <c r="J428" s="25" t="s">
        <v>582</v>
      </c>
      <c r="K428" s="112"/>
      <c r="L428" s="114">
        <f t="shared" si="92"/>
        <v>0</v>
      </c>
      <c r="M428" s="131"/>
      <c r="N428" s="119" t="str">
        <f t="shared" si="94"/>
        <v/>
      </c>
      <c r="O428" s="118">
        <f t="shared" si="93"/>
        <v>0</v>
      </c>
      <c r="P428" s="123"/>
      <c r="Q428" s="120">
        <f t="shared" si="95"/>
        <v>0</v>
      </c>
    </row>
    <row r="429" spans="1:17" ht="30" x14ac:dyDescent="0.2">
      <c r="A429" s="135"/>
      <c r="B429" s="109">
        <v>8</v>
      </c>
      <c r="C429" s="166" t="s">
        <v>680</v>
      </c>
      <c r="D429" s="20" t="s">
        <v>123</v>
      </c>
      <c r="E429" s="21" t="s">
        <v>680</v>
      </c>
      <c r="F429" s="22">
        <v>1</v>
      </c>
      <c r="G429" s="23">
        <v>6</v>
      </c>
      <c r="H429" s="24" t="s">
        <v>667</v>
      </c>
      <c r="I429" s="25">
        <v>0</v>
      </c>
      <c r="J429" s="25" t="s">
        <v>582</v>
      </c>
      <c r="K429" s="112"/>
      <c r="L429" s="114">
        <f t="shared" si="92"/>
        <v>0</v>
      </c>
      <c r="M429" s="131"/>
      <c r="N429" s="119" t="str">
        <f t="shared" si="94"/>
        <v/>
      </c>
      <c r="O429" s="118">
        <f t="shared" si="93"/>
        <v>0</v>
      </c>
      <c r="P429" s="123"/>
      <c r="Q429" s="120">
        <f t="shared" si="95"/>
        <v>0</v>
      </c>
    </row>
    <row r="430" spans="1:17" ht="30" x14ac:dyDescent="0.2">
      <c r="A430" s="135"/>
      <c r="B430" s="109">
        <v>8</v>
      </c>
      <c r="C430" s="166" t="s">
        <v>680</v>
      </c>
      <c r="D430" s="20" t="s">
        <v>123</v>
      </c>
      <c r="E430" s="21" t="s">
        <v>680</v>
      </c>
      <c r="F430" s="22">
        <v>1</v>
      </c>
      <c r="G430" s="23">
        <v>7</v>
      </c>
      <c r="H430" s="24" t="s">
        <v>682</v>
      </c>
      <c r="I430" s="25">
        <v>0</v>
      </c>
      <c r="J430" s="25" t="s">
        <v>582</v>
      </c>
      <c r="K430" s="112"/>
      <c r="L430" s="114">
        <f t="shared" si="92"/>
        <v>0</v>
      </c>
      <c r="M430" s="131"/>
      <c r="N430" s="119" t="str">
        <f t="shared" ref="N430" si="98">IF(K430="","",K430)</f>
        <v/>
      </c>
      <c r="O430" s="118">
        <f t="shared" si="93"/>
        <v>0</v>
      </c>
      <c r="P430" s="123"/>
      <c r="Q430" s="120">
        <f t="shared" ref="Q430" si="99">IFERROR(O430-L430,0)</f>
        <v>0</v>
      </c>
    </row>
    <row r="431" spans="1:17" ht="30" x14ac:dyDescent="0.2">
      <c r="A431" s="135"/>
      <c r="B431" s="109">
        <v>9</v>
      </c>
      <c r="C431" s="166" t="s">
        <v>166</v>
      </c>
      <c r="D431" s="62">
        <v>9.1</v>
      </c>
      <c r="E431" s="21" t="s">
        <v>355</v>
      </c>
      <c r="F431" s="22">
        <v>1</v>
      </c>
      <c r="G431" s="23">
        <v>1</v>
      </c>
      <c r="H431" s="24" t="s">
        <v>353</v>
      </c>
      <c r="I431" s="25">
        <v>0</v>
      </c>
      <c r="J431" s="25" t="s">
        <v>582</v>
      </c>
      <c r="K431" s="112"/>
      <c r="L431" s="114">
        <f t="shared" si="92"/>
        <v>0</v>
      </c>
      <c r="M431" s="131"/>
      <c r="N431" s="119" t="str">
        <f t="shared" si="94"/>
        <v/>
      </c>
      <c r="O431" s="118">
        <f t="shared" si="93"/>
        <v>0</v>
      </c>
      <c r="P431" s="123"/>
      <c r="Q431" s="120">
        <f t="shared" si="95"/>
        <v>0</v>
      </c>
    </row>
    <row r="432" spans="1:17" ht="30" x14ac:dyDescent="0.2">
      <c r="A432" s="135"/>
      <c r="B432" s="109">
        <v>9</v>
      </c>
      <c r="C432" s="166" t="s">
        <v>166</v>
      </c>
      <c r="D432" s="62">
        <v>9.1</v>
      </c>
      <c r="E432" s="21" t="s">
        <v>355</v>
      </c>
      <c r="F432" s="22">
        <v>1</v>
      </c>
      <c r="G432" s="23">
        <v>2</v>
      </c>
      <c r="H432" s="24" t="s">
        <v>375</v>
      </c>
      <c r="I432" s="25">
        <v>0</v>
      </c>
      <c r="J432" s="25" t="s">
        <v>582</v>
      </c>
      <c r="K432" s="112"/>
      <c r="L432" s="114">
        <f t="shared" si="92"/>
        <v>0</v>
      </c>
      <c r="M432" s="131"/>
      <c r="N432" s="119" t="str">
        <f t="shared" si="94"/>
        <v/>
      </c>
      <c r="O432" s="118">
        <f t="shared" si="93"/>
        <v>0</v>
      </c>
      <c r="P432" s="123"/>
      <c r="Q432" s="120">
        <f t="shared" si="95"/>
        <v>0</v>
      </c>
    </row>
    <row r="433" spans="1:17" ht="30" x14ac:dyDescent="0.2">
      <c r="A433" s="135"/>
      <c r="B433" s="109">
        <v>9</v>
      </c>
      <c r="C433" s="166" t="s">
        <v>166</v>
      </c>
      <c r="D433" s="62">
        <v>9.1</v>
      </c>
      <c r="E433" s="21" t="s">
        <v>355</v>
      </c>
      <c r="F433" s="22">
        <v>1</v>
      </c>
      <c r="G433" s="23">
        <v>3</v>
      </c>
      <c r="H433" s="24" t="s">
        <v>354</v>
      </c>
      <c r="I433" s="25">
        <v>0</v>
      </c>
      <c r="J433" s="25" t="s">
        <v>582</v>
      </c>
      <c r="K433" s="112"/>
      <c r="L433" s="114">
        <f t="shared" si="92"/>
        <v>0</v>
      </c>
      <c r="M433" s="131"/>
      <c r="N433" s="119" t="str">
        <f t="shared" si="94"/>
        <v/>
      </c>
      <c r="O433" s="118">
        <f t="shared" si="93"/>
        <v>0</v>
      </c>
      <c r="P433" s="123"/>
      <c r="Q433" s="120">
        <f t="shared" si="95"/>
        <v>0</v>
      </c>
    </row>
    <row r="434" spans="1:17" ht="30" x14ac:dyDescent="0.2">
      <c r="A434" s="135"/>
      <c r="B434" s="109">
        <v>9</v>
      </c>
      <c r="C434" s="166" t="s">
        <v>166</v>
      </c>
      <c r="D434" s="62">
        <v>9.1</v>
      </c>
      <c r="E434" s="21" t="s">
        <v>355</v>
      </c>
      <c r="F434" s="22">
        <v>1</v>
      </c>
      <c r="G434" s="23">
        <v>4</v>
      </c>
      <c r="H434" s="24" t="s">
        <v>357</v>
      </c>
      <c r="I434" s="25">
        <v>0</v>
      </c>
      <c r="J434" s="25" t="s">
        <v>582</v>
      </c>
      <c r="K434" s="112"/>
      <c r="L434" s="114">
        <f t="shared" si="92"/>
        <v>0</v>
      </c>
      <c r="M434" s="131"/>
      <c r="N434" s="119" t="str">
        <f t="shared" si="94"/>
        <v/>
      </c>
      <c r="O434" s="118">
        <f t="shared" si="93"/>
        <v>0</v>
      </c>
      <c r="P434" s="123"/>
      <c r="Q434" s="120">
        <f t="shared" si="95"/>
        <v>0</v>
      </c>
    </row>
    <row r="435" spans="1:17" ht="30" x14ac:dyDescent="0.2">
      <c r="A435" s="135"/>
      <c r="B435" s="109">
        <v>9</v>
      </c>
      <c r="C435" s="166" t="s">
        <v>166</v>
      </c>
      <c r="D435" s="62">
        <v>9.1</v>
      </c>
      <c r="E435" s="21" t="s">
        <v>355</v>
      </c>
      <c r="F435" s="22">
        <v>1</v>
      </c>
      <c r="G435" s="23">
        <v>5</v>
      </c>
      <c r="H435" s="24" t="s">
        <v>544</v>
      </c>
      <c r="I435" s="25">
        <v>0</v>
      </c>
      <c r="J435" s="25" t="s">
        <v>582</v>
      </c>
      <c r="K435" s="112"/>
      <c r="L435" s="114">
        <f t="shared" si="92"/>
        <v>0</v>
      </c>
      <c r="M435" s="131"/>
      <c r="N435" s="119" t="str">
        <f t="shared" si="94"/>
        <v/>
      </c>
      <c r="O435" s="118">
        <f t="shared" si="93"/>
        <v>0</v>
      </c>
      <c r="P435" s="123"/>
      <c r="Q435" s="120">
        <f t="shared" si="95"/>
        <v>0</v>
      </c>
    </row>
    <row r="436" spans="1:17" ht="30" x14ac:dyDescent="0.2">
      <c r="A436" s="135"/>
      <c r="B436" s="109">
        <v>9</v>
      </c>
      <c r="C436" s="166" t="s">
        <v>166</v>
      </c>
      <c r="D436" s="62">
        <v>9.1</v>
      </c>
      <c r="E436" s="21" t="s">
        <v>355</v>
      </c>
      <c r="F436" s="22">
        <v>1</v>
      </c>
      <c r="G436" s="23">
        <v>6</v>
      </c>
      <c r="H436" s="24" t="s">
        <v>358</v>
      </c>
      <c r="I436" s="25">
        <v>0</v>
      </c>
      <c r="J436" s="25" t="s">
        <v>582</v>
      </c>
      <c r="K436" s="112"/>
      <c r="L436" s="114">
        <f t="shared" si="92"/>
        <v>0</v>
      </c>
      <c r="M436" s="131"/>
      <c r="N436" s="119" t="str">
        <f t="shared" si="94"/>
        <v/>
      </c>
      <c r="O436" s="118">
        <f t="shared" si="93"/>
        <v>0</v>
      </c>
      <c r="P436" s="123"/>
      <c r="Q436" s="120">
        <f t="shared" si="95"/>
        <v>0</v>
      </c>
    </row>
    <row r="437" spans="1:17" ht="30" x14ac:dyDescent="0.2">
      <c r="A437" s="135"/>
      <c r="B437" s="109">
        <v>9</v>
      </c>
      <c r="C437" s="166" t="s">
        <v>166</v>
      </c>
      <c r="D437" s="62">
        <v>9.1</v>
      </c>
      <c r="E437" s="21" t="s">
        <v>355</v>
      </c>
      <c r="F437" s="22">
        <v>1</v>
      </c>
      <c r="G437" s="23">
        <v>7</v>
      </c>
      <c r="H437" s="24" t="s">
        <v>549</v>
      </c>
      <c r="I437" s="25">
        <v>0</v>
      </c>
      <c r="J437" s="25" t="s">
        <v>582</v>
      </c>
      <c r="K437" s="112"/>
      <c r="L437" s="114">
        <f t="shared" si="92"/>
        <v>0</v>
      </c>
      <c r="M437" s="131"/>
      <c r="N437" s="119" t="str">
        <f t="shared" si="94"/>
        <v/>
      </c>
      <c r="O437" s="118">
        <f t="shared" si="93"/>
        <v>0</v>
      </c>
      <c r="P437" s="123"/>
      <c r="Q437" s="120">
        <f t="shared" si="95"/>
        <v>0</v>
      </c>
    </row>
    <row r="438" spans="1:17" ht="30" x14ac:dyDescent="0.2">
      <c r="A438" s="135"/>
      <c r="B438" s="109">
        <v>9</v>
      </c>
      <c r="C438" s="166" t="s">
        <v>166</v>
      </c>
      <c r="D438" s="62">
        <v>9.1</v>
      </c>
      <c r="E438" s="21" t="s">
        <v>355</v>
      </c>
      <c r="F438" s="22">
        <v>1</v>
      </c>
      <c r="G438" s="23">
        <v>8</v>
      </c>
      <c r="H438" s="24" t="s">
        <v>359</v>
      </c>
      <c r="I438" s="25">
        <v>0</v>
      </c>
      <c r="J438" s="25" t="s">
        <v>582</v>
      </c>
      <c r="K438" s="112"/>
      <c r="L438" s="114">
        <f t="shared" si="92"/>
        <v>0</v>
      </c>
      <c r="M438" s="131"/>
      <c r="N438" s="119" t="str">
        <f t="shared" si="94"/>
        <v/>
      </c>
      <c r="O438" s="118">
        <f t="shared" si="93"/>
        <v>0</v>
      </c>
      <c r="P438" s="123"/>
      <c r="Q438" s="120">
        <f t="shared" si="95"/>
        <v>0</v>
      </c>
    </row>
    <row r="439" spans="1:17" ht="30" x14ac:dyDescent="0.2">
      <c r="A439" s="135"/>
      <c r="B439" s="109">
        <v>9</v>
      </c>
      <c r="C439" s="166" t="s">
        <v>166</v>
      </c>
      <c r="D439" s="62">
        <v>9.1</v>
      </c>
      <c r="E439" s="21" t="s">
        <v>355</v>
      </c>
      <c r="F439" s="22">
        <v>1</v>
      </c>
      <c r="G439" s="23">
        <v>9</v>
      </c>
      <c r="H439" s="24" t="s">
        <v>356</v>
      </c>
      <c r="I439" s="25">
        <v>0</v>
      </c>
      <c r="J439" s="25" t="s">
        <v>582</v>
      </c>
      <c r="K439" s="112"/>
      <c r="L439" s="114">
        <f t="shared" si="92"/>
        <v>0</v>
      </c>
      <c r="M439" s="131"/>
      <c r="N439" s="119" t="str">
        <f t="shared" si="94"/>
        <v/>
      </c>
      <c r="O439" s="118">
        <f t="shared" si="93"/>
        <v>0</v>
      </c>
      <c r="P439" s="123"/>
      <c r="Q439" s="120">
        <f t="shared" si="95"/>
        <v>0</v>
      </c>
    </row>
    <row r="440" spans="1:17" ht="30" x14ac:dyDescent="0.2">
      <c r="A440" s="135"/>
      <c r="B440" s="109">
        <v>9</v>
      </c>
      <c r="C440" s="166" t="s">
        <v>166</v>
      </c>
      <c r="D440" s="62">
        <v>9.1</v>
      </c>
      <c r="E440" s="21" t="s">
        <v>355</v>
      </c>
      <c r="F440" s="22">
        <v>1</v>
      </c>
      <c r="G440" s="23">
        <v>10</v>
      </c>
      <c r="H440" s="24" t="s">
        <v>361</v>
      </c>
      <c r="I440" s="25">
        <v>0</v>
      </c>
      <c r="J440" s="25" t="s">
        <v>582</v>
      </c>
      <c r="K440" s="112"/>
      <c r="L440" s="114">
        <f t="shared" si="92"/>
        <v>0</v>
      </c>
      <c r="M440" s="131"/>
      <c r="N440" s="119" t="str">
        <f t="shared" si="94"/>
        <v/>
      </c>
      <c r="O440" s="118">
        <f t="shared" si="93"/>
        <v>0</v>
      </c>
      <c r="P440" s="123"/>
      <c r="Q440" s="120">
        <f t="shared" si="95"/>
        <v>0</v>
      </c>
    </row>
    <row r="441" spans="1:17" ht="42.75" x14ac:dyDescent="0.2">
      <c r="A441" s="135"/>
      <c r="B441" s="109">
        <v>9</v>
      </c>
      <c r="C441" s="166" t="s">
        <v>166</v>
      </c>
      <c r="D441" s="62">
        <v>9.1</v>
      </c>
      <c r="E441" s="21" t="s">
        <v>355</v>
      </c>
      <c r="F441" s="22">
        <v>1</v>
      </c>
      <c r="G441" s="23">
        <v>11</v>
      </c>
      <c r="H441" s="24" t="s">
        <v>684</v>
      </c>
      <c r="I441" s="25">
        <v>0</v>
      </c>
      <c r="J441" s="25" t="s">
        <v>582</v>
      </c>
      <c r="K441" s="112"/>
      <c r="L441" s="114">
        <f t="shared" si="92"/>
        <v>0</v>
      </c>
      <c r="M441" s="131"/>
      <c r="N441" s="119" t="str">
        <f t="shared" ref="N441" si="100">IF(K441="","",K441)</f>
        <v/>
      </c>
      <c r="O441" s="118">
        <f t="shared" si="93"/>
        <v>0</v>
      </c>
      <c r="P441" s="123"/>
      <c r="Q441" s="120">
        <f t="shared" ref="Q441" si="101">IFERROR(O441-L441,0)</f>
        <v>0</v>
      </c>
    </row>
    <row r="442" spans="1:17" s="10" customFormat="1" ht="30" x14ac:dyDescent="0.2">
      <c r="A442" s="137"/>
      <c r="B442" s="109">
        <v>9</v>
      </c>
      <c r="C442" s="166" t="s">
        <v>166</v>
      </c>
      <c r="D442" s="62">
        <v>9.1</v>
      </c>
      <c r="E442" s="21" t="s">
        <v>355</v>
      </c>
      <c r="F442" s="22">
        <v>1</v>
      </c>
      <c r="G442" s="23">
        <v>12</v>
      </c>
      <c r="H442" s="55" t="s">
        <v>168</v>
      </c>
      <c r="I442" s="50">
        <v>0</v>
      </c>
      <c r="J442" s="25" t="s">
        <v>582</v>
      </c>
      <c r="K442" s="112"/>
      <c r="L442" s="114">
        <f t="shared" si="92"/>
        <v>0</v>
      </c>
      <c r="M442" s="131"/>
      <c r="N442" s="119" t="str">
        <f t="shared" si="94"/>
        <v/>
      </c>
      <c r="O442" s="118">
        <f t="shared" si="93"/>
        <v>0</v>
      </c>
      <c r="P442" s="124"/>
      <c r="Q442" s="120">
        <f t="shared" si="95"/>
        <v>0</v>
      </c>
    </row>
    <row r="443" spans="1:17" s="10" customFormat="1" ht="30" x14ac:dyDescent="0.2">
      <c r="A443" s="137"/>
      <c r="B443" s="109">
        <v>9</v>
      </c>
      <c r="C443" s="166" t="s">
        <v>166</v>
      </c>
      <c r="D443" s="62">
        <v>9.1</v>
      </c>
      <c r="E443" s="21" t="s">
        <v>355</v>
      </c>
      <c r="F443" s="22">
        <v>1</v>
      </c>
      <c r="G443" s="23">
        <v>13</v>
      </c>
      <c r="H443" s="152" t="s">
        <v>167</v>
      </c>
      <c r="I443" s="50">
        <v>0</v>
      </c>
      <c r="J443" s="25" t="s">
        <v>582</v>
      </c>
      <c r="K443" s="112"/>
      <c r="L443" s="114">
        <f t="shared" si="92"/>
        <v>0</v>
      </c>
      <c r="M443" s="131"/>
      <c r="N443" s="119" t="str">
        <f t="shared" si="94"/>
        <v/>
      </c>
      <c r="O443" s="118">
        <f t="shared" si="93"/>
        <v>0</v>
      </c>
      <c r="P443" s="124"/>
      <c r="Q443" s="120">
        <f t="shared" si="95"/>
        <v>0</v>
      </c>
    </row>
    <row r="444" spans="1:17" s="10" customFormat="1" ht="30" x14ac:dyDescent="0.2">
      <c r="A444" s="137"/>
      <c r="B444" s="109">
        <v>9</v>
      </c>
      <c r="C444" s="166" t="s">
        <v>166</v>
      </c>
      <c r="D444" s="62">
        <v>9.1</v>
      </c>
      <c r="E444" s="21" t="s">
        <v>355</v>
      </c>
      <c r="F444" s="22">
        <v>1</v>
      </c>
      <c r="G444" s="23">
        <v>14</v>
      </c>
      <c r="H444" s="63" t="s">
        <v>362</v>
      </c>
      <c r="I444" s="50">
        <v>0</v>
      </c>
      <c r="J444" s="25" t="s">
        <v>582</v>
      </c>
      <c r="K444" s="112"/>
      <c r="L444" s="114">
        <f t="shared" si="92"/>
        <v>0</v>
      </c>
      <c r="M444" s="131"/>
      <c r="N444" s="119" t="str">
        <f t="shared" si="94"/>
        <v/>
      </c>
      <c r="O444" s="118">
        <f t="shared" si="93"/>
        <v>0</v>
      </c>
      <c r="P444" s="124"/>
      <c r="Q444" s="120">
        <f t="shared" si="95"/>
        <v>0</v>
      </c>
    </row>
    <row r="445" spans="1:17" s="10" customFormat="1" ht="30" x14ac:dyDescent="0.2">
      <c r="A445" s="137"/>
      <c r="B445" s="109">
        <v>9</v>
      </c>
      <c r="C445" s="166" t="s">
        <v>166</v>
      </c>
      <c r="D445" s="62">
        <v>9.1</v>
      </c>
      <c r="E445" s="21" t="s">
        <v>355</v>
      </c>
      <c r="F445" s="22">
        <v>1</v>
      </c>
      <c r="G445" s="23">
        <v>15</v>
      </c>
      <c r="H445" s="205" t="s">
        <v>683</v>
      </c>
      <c r="I445" s="50">
        <v>0</v>
      </c>
      <c r="J445" s="25" t="s">
        <v>582</v>
      </c>
      <c r="K445" s="112"/>
      <c r="L445" s="114">
        <f t="shared" si="92"/>
        <v>0</v>
      </c>
      <c r="M445" s="131"/>
      <c r="N445" s="119" t="str">
        <f t="shared" ref="N445" si="102">IF(K445="","",K445)</f>
        <v/>
      </c>
      <c r="O445" s="118">
        <f t="shared" si="93"/>
        <v>0</v>
      </c>
      <c r="P445" s="124"/>
      <c r="Q445" s="120">
        <f t="shared" ref="Q445" si="103">IFERROR(O445-L445,0)</f>
        <v>0</v>
      </c>
    </row>
    <row r="446" spans="1:17" ht="30" x14ac:dyDescent="0.2">
      <c r="A446" s="135"/>
      <c r="B446" s="109">
        <v>9</v>
      </c>
      <c r="C446" s="166" t="s">
        <v>166</v>
      </c>
      <c r="D446" s="62">
        <v>9.1</v>
      </c>
      <c r="E446" s="21" t="s">
        <v>355</v>
      </c>
      <c r="F446" s="22">
        <v>1</v>
      </c>
      <c r="G446" s="23">
        <v>16</v>
      </c>
      <c r="H446" s="24" t="s">
        <v>363</v>
      </c>
      <c r="I446" s="25">
        <v>0</v>
      </c>
      <c r="J446" s="25" t="s">
        <v>582</v>
      </c>
      <c r="K446" s="112"/>
      <c r="L446" s="114">
        <f t="shared" si="92"/>
        <v>0</v>
      </c>
      <c r="M446" s="131"/>
      <c r="N446" s="119" t="str">
        <f t="shared" si="94"/>
        <v/>
      </c>
      <c r="O446" s="118">
        <f t="shared" si="93"/>
        <v>0</v>
      </c>
      <c r="P446" s="123"/>
      <c r="Q446" s="120">
        <f t="shared" si="95"/>
        <v>0</v>
      </c>
    </row>
    <row r="447" spans="1:17" ht="30" x14ac:dyDescent="0.2">
      <c r="A447" s="135"/>
      <c r="B447" s="109">
        <v>9</v>
      </c>
      <c r="C447" s="166" t="s">
        <v>166</v>
      </c>
      <c r="D447" s="62">
        <v>9.1</v>
      </c>
      <c r="E447" s="21" t="s">
        <v>355</v>
      </c>
      <c r="F447" s="22">
        <v>1</v>
      </c>
      <c r="G447" s="23">
        <v>17</v>
      </c>
      <c r="H447" s="24" t="s">
        <v>364</v>
      </c>
      <c r="I447" s="25">
        <v>0</v>
      </c>
      <c r="J447" s="25" t="s">
        <v>582</v>
      </c>
      <c r="K447" s="112"/>
      <c r="L447" s="114">
        <f t="shared" si="92"/>
        <v>0</v>
      </c>
      <c r="M447" s="131"/>
      <c r="N447" s="119" t="str">
        <f t="shared" si="94"/>
        <v/>
      </c>
      <c r="O447" s="118">
        <f t="shared" si="93"/>
        <v>0</v>
      </c>
      <c r="P447" s="123"/>
      <c r="Q447" s="120">
        <f t="shared" si="95"/>
        <v>0</v>
      </c>
    </row>
    <row r="448" spans="1:17" ht="30" x14ac:dyDescent="0.2">
      <c r="A448" s="135"/>
      <c r="B448" s="109">
        <v>9</v>
      </c>
      <c r="C448" s="166" t="s">
        <v>166</v>
      </c>
      <c r="D448" s="62">
        <v>9.1</v>
      </c>
      <c r="E448" s="21" t="s">
        <v>355</v>
      </c>
      <c r="F448" s="22">
        <v>1</v>
      </c>
      <c r="G448" s="23">
        <v>18</v>
      </c>
      <c r="H448" s="24" t="s">
        <v>459</v>
      </c>
      <c r="I448" s="25">
        <v>0</v>
      </c>
      <c r="J448" s="25" t="s">
        <v>582</v>
      </c>
      <c r="K448" s="112"/>
      <c r="L448" s="114">
        <f t="shared" si="92"/>
        <v>0</v>
      </c>
      <c r="M448" s="131"/>
      <c r="N448" s="119" t="str">
        <f t="shared" si="94"/>
        <v/>
      </c>
      <c r="O448" s="118">
        <f t="shared" si="93"/>
        <v>0</v>
      </c>
      <c r="P448" s="123"/>
      <c r="Q448" s="120">
        <f t="shared" si="95"/>
        <v>0</v>
      </c>
    </row>
    <row r="449" spans="1:17" s="10" customFormat="1" ht="42.75" x14ac:dyDescent="0.2">
      <c r="A449" s="137"/>
      <c r="B449" s="109">
        <v>10</v>
      </c>
      <c r="C449" s="166" t="s">
        <v>124</v>
      </c>
      <c r="D449" s="62">
        <v>10.1</v>
      </c>
      <c r="E449" s="21" t="s">
        <v>409</v>
      </c>
      <c r="F449" s="22">
        <v>1</v>
      </c>
      <c r="G449" s="23">
        <v>1</v>
      </c>
      <c r="H449" s="24" t="s">
        <v>483</v>
      </c>
      <c r="I449" s="28">
        <v>0</v>
      </c>
      <c r="J449" s="25" t="s">
        <v>582</v>
      </c>
      <c r="K449" s="112"/>
      <c r="L449" s="114">
        <f t="shared" si="92"/>
        <v>0</v>
      </c>
      <c r="M449" s="131"/>
      <c r="N449" s="119" t="str">
        <f t="shared" si="94"/>
        <v/>
      </c>
      <c r="O449" s="118">
        <f t="shared" si="93"/>
        <v>0</v>
      </c>
      <c r="P449" s="124"/>
      <c r="Q449" s="120">
        <f t="shared" si="95"/>
        <v>0</v>
      </c>
    </row>
    <row r="450" spans="1:17" s="10" customFormat="1" ht="42.75" x14ac:dyDescent="0.2">
      <c r="A450" s="137"/>
      <c r="B450" s="109">
        <v>10</v>
      </c>
      <c r="C450" s="166" t="s">
        <v>124</v>
      </c>
      <c r="D450" s="62">
        <v>10.1</v>
      </c>
      <c r="E450" s="21" t="s">
        <v>409</v>
      </c>
      <c r="F450" s="22">
        <v>1</v>
      </c>
      <c r="G450" s="23">
        <v>2</v>
      </c>
      <c r="H450" s="24" t="s">
        <v>545</v>
      </c>
      <c r="I450" s="28">
        <v>0</v>
      </c>
      <c r="J450" s="25" t="s">
        <v>582</v>
      </c>
      <c r="K450" s="112"/>
      <c r="L450" s="114">
        <f t="shared" si="92"/>
        <v>0</v>
      </c>
      <c r="M450" s="131"/>
      <c r="N450" s="119" t="str">
        <f t="shared" si="94"/>
        <v/>
      </c>
      <c r="O450" s="118">
        <f t="shared" si="93"/>
        <v>0</v>
      </c>
      <c r="P450" s="124"/>
      <c r="Q450" s="120">
        <f t="shared" si="95"/>
        <v>0</v>
      </c>
    </row>
    <row r="451" spans="1:17" s="10" customFormat="1" ht="30" x14ac:dyDescent="0.2">
      <c r="A451" s="137"/>
      <c r="B451" s="109">
        <v>10</v>
      </c>
      <c r="C451" s="166" t="s">
        <v>124</v>
      </c>
      <c r="D451" s="62">
        <v>10.1</v>
      </c>
      <c r="E451" s="21" t="s">
        <v>409</v>
      </c>
      <c r="F451" s="22">
        <v>1</v>
      </c>
      <c r="G451" s="23">
        <v>3</v>
      </c>
      <c r="H451" s="142" t="s">
        <v>482</v>
      </c>
      <c r="I451" s="28">
        <v>0</v>
      </c>
      <c r="J451" s="25" t="s">
        <v>582</v>
      </c>
      <c r="K451" s="112"/>
      <c r="L451" s="114">
        <f t="shared" si="92"/>
        <v>0</v>
      </c>
      <c r="M451" s="131"/>
      <c r="N451" s="119" t="str">
        <f t="shared" si="94"/>
        <v/>
      </c>
      <c r="O451" s="118">
        <f t="shared" si="93"/>
        <v>0</v>
      </c>
      <c r="P451" s="124"/>
      <c r="Q451" s="120">
        <f t="shared" si="95"/>
        <v>0</v>
      </c>
    </row>
    <row r="452" spans="1:17" s="10" customFormat="1" ht="30" x14ac:dyDescent="0.2">
      <c r="A452" s="137"/>
      <c r="B452" s="109">
        <v>10</v>
      </c>
      <c r="C452" s="166" t="s">
        <v>124</v>
      </c>
      <c r="D452" s="62">
        <v>10.1</v>
      </c>
      <c r="E452" s="21" t="s">
        <v>409</v>
      </c>
      <c r="F452" s="22">
        <v>1</v>
      </c>
      <c r="G452" s="23">
        <v>4</v>
      </c>
      <c r="H452" s="64" t="s">
        <v>125</v>
      </c>
      <c r="I452" s="28">
        <v>0</v>
      </c>
      <c r="J452" s="25" t="s">
        <v>582</v>
      </c>
      <c r="K452" s="112"/>
      <c r="L452" s="114">
        <f t="shared" si="92"/>
        <v>0</v>
      </c>
      <c r="M452" s="131"/>
      <c r="N452" s="119" t="str">
        <f t="shared" si="94"/>
        <v/>
      </c>
      <c r="O452" s="118">
        <f t="shared" si="93"/>
        <v>0</v>
      </c>
      <c r="P452" s="124"/>
      <c r="Q452" s="120">
        <f t="shared" si="95"/>
        <v>0</v>
      </c>
    </row>
    <row r="453" spans="1:17" s="10" customFormat="1" ht="30" x14ac:dyDescent="0.2">
      <c r="A453" s="137"/>
      <c r="B453" s="109">
        <v>10</v>
      </c>
      <c r="C453" s="166" t="s">
        <v>124</v>
      </c>
      <c r="D453" s="62">
        <v>10.1</v>
      </c>
      <c r="E453" s="21" t="s">
        <v>409</v>
      </c>
      <c r="F453" s="22">
        <v>1</v>
      </c>
      <c r="G453" s="23">
        <v>5</v>
      </c>
      <c r="H453" s="64" t="s">
        <v>127</v>
      </c>
      <c r="I453" s="28">
        <v>0</v>
      </c>
      <c r="J453" s="25" t="s">
        <v>582</v>
      </c>
      <c r="K453" s="112"/>
      <c r="L453" s="114">
        <f t="shared" si="92"/>
        <v>0</v>
      </c>
      <c r="M453" s="131"/>
      <c r="N453" s="119" t="str">
        <f t="shared" si="94"/>
        <v/>
      </c>
      <c r="O453" s="118">
        <f t="shared" si="93"/>
        <v>0</v>
      </c>
      <c r="P453" s="124"/>
      <c r="Q453" s="120">
        <f t="shared" si="95"/>
        <v>0</v>
      </c>
    </row>
    <row r="454" spans="1:17" s="10" customFormat="1" ht="30" x14ac:dyDescent="0.2">
      <c r="A454" s="137"/>
      <c r="B454" s="109">
        <v>10</v>
      </c>
      <c r="C454" s="166" t="s">
        <v>124</v>
      </c>
      <c r="D454" s="62">
        <v>10.1</v>
      </c>
      <c r="E454" s="21" t="s">
        <v>409</v>
      </c>
      <c r="F454" s="22">
        <v>1</v>
      </c>
      <c r="G454" s="23">
        <v>6</v>
      </c>
      <c r="H454" s="55" t="s">
        <v>128</v>
      </c>
      <c r="I454" s="50">
        <v>0</v>
      </c>
      <c r="J454" s="25" t="s">
        <v>582</v>
      </c>
      <c r="K454" s="112"/>
      <c r="L454" s="114">
        <f t="shared" si="92"/>
        <v>0</v>
      </c>
      <c r="M454" s="131"/>
      <c r="N454" s="119" t="str">
        <f t="shared" si="94"/>
        <v/>
      </c>
      <c r="O454" s="118">
        <f t="shared" si="93"/>
        <v>0</v>
      </c>
      <c r="P454" s="124"/>
      <c r="Q454" s="120">
        <f t="shared" si="95"/>
        <v>0</v>
      </c>
    </row>
    <row r="455" spans="1:17" s="10" customFormat="1" ht="30" x14ac:dyDescent="0.2">
      <c r="A455" s="137"/>
      <c r="B455" s="109">
        <v>10</v>
      </c>
      <c r="C455" s="166" t="s">
        <v>124</v>
      </c>
      <c r="D455" s="62">
        <v>10.1</v>
      </c>
      <c r="E455" s="21" t="s">
        <v>409</v>
      </c>
      <c r="F455" s="22">
        <v>1</v>
      </c>
      <c r="G455" s="23">
        <v>7</v>
      </c>
      <c r="H455" s="55" t="s">
        <v>442</v>
      </c>
      <c r="I455" s="50">
        <v>0</v>
      </c>
      <c r="J455" s="25" t="s">
        <v>582</v>
      </c>
      <c r="K455" s="112"/>
      <c r="L455" s="114">
        <f t="shared" si="92"/>
        <v>0</v>
      </c>
      <c r="M455" s="131"/>
      <c r="N455" s="119" t="str">
        <f t="shared" si="94"/>
        <v/>
      </c>
      <c r="O455" s="118">
        <f t="shared" si="93"/>
        <v>0</v>
      </c>
      <c r="P455" s="124"/>
      <c r="Q455" s="120">
        <f t="shared" si="95"/>
        <v>0</v>
      </c>
    </row>
    <row r="456" spans="1:17" s="10" customFormat="1" ht="30" x14ac:dyDescent="0.2">
      <c r="A456" s="137"/>
      <c r="B456" s="109">
        <v>10</v>
      </c>
      <c r="C456" s="166" t="s">
        <v>124</v>
      </c>
      <c r="D456" s="62">
        <v>10.1</v>
      </c>
      <c r="E456" s="21" t="s">
        <v>409</v>
      </c>
      <c r="F456" s="22">
        <v>1</v>
      </c>
      <c r="G456" s="23">
        <v>8</v>
      </c>
      <c r="H456" s="169" t="s">
        <v>668</v>
      </c>
      <c r="I456" s="50">
        <v>0</v>
      </c>
      <c r="J456" s="25" t="s">
        <v>582</v>
      </c>
      <c r="K456" s="112"/>
      <c r="L456" s="114">
        <f t="shared" si="92"/>
        <v>0</v>
      </c>
      <c r="M456" s="131"/>
      <c r="N456" s="119" t="str">
        <f t="shared" si="94"/>
        <v/>
      </c>
      <c r="O456" s="118">
        <f t="shared" si="93"/>
        <v>0</v>
      </c>
      <c r="P456" s="124"/>
      <c r="Q456" s="120">
        <f t="shared" si="95"/>
        <v>0</v>
      </c>
    </row>
    <row r="457" spans="1:17" s="10" customFormat="1" ht="30" x14ac:dyDescent="0.2">
      <c r="A457" s="137"/>
      <c r="B457" s="109">
        <v>10</v>
      </c>
      <c r="C457" s="166" t="s">
        <v>124</v>
      </c>
      <c r="D457" s="62">
        <v>10.1</v>
      </c>
      <c r="E457" s="21" t="s">
        <v>409</v>
      </c>
      <c r="F457" s="22">
        <v>1</v>
      </c>
      <c r="G457" s="23">
        <v>9</v>
      </c>
      <c r="H457" s="169" t="s">
        <v>669</v>
      </c>
      <c r="I457" s="50">
        <v>0</v>
      </c>
      <c r="J457" s="25" t="s">
        <v>582</v>
      </c>
      <c r="K457" s="112"/>
      <c r="L457" s="114">
        <f t="shared" si="92"/>
        <v>0</v>
      </c>
      <c r="M457" s="131"/>
      <c r="N457" s="119" t="str">
        <f t="shared" si="94"/>
        <v/>
      </c>
      <c r="O457" s="118">
        <f t="shared" si="93"/>
        <v>0</v>
      </c>
      <c r="P457" s="124"/>
      <c r="Q457" s="120">
        <f t="shared" si="95"/>
        <v>0</v>
      </c>
    </row>
    <row r="458" spans="1:17" s="10" customFormat="1" ht="30" x14ac:dyDescent="0.2">
      <c r="A458" s="137"/>
      <c r="B458" s="109">
        <v>10</v>
      </c>
      <c r="C458" s="166" t="s">
        <v>124</v>
      </c>
      <c r="D458" s="62">
        <v>10.1</v>
      </c>
      <c r="E458" s="21" t="s">
        <v>409</v>
      </c>
      <c r="F458" s="22">
        <v>1</v>
      </c>
      <c r="G458" s="23">
        <v>10</v>
      </c>
      <c r="H458" s="169" t="s">
        <v>670</v>
      </c>
      <c r="I458" s="50">
        <v>0</v>
      </c>
      <c r="J458" s="25" t="s">
        <v>582</v>
      </c>
      <c r="K458" s="112"/>
      <c r="L458" s="114">
        <f t="shared" si="92"/>
        <v>0</v>
      </c>
      <c r="M458" s="131"/>
      <c r="N458" s="119" t="str">
        <f t="shared" si="94"/>
        <v/>
      </c>
      <c r="O458" s="118">
        <f t="shared" si="93"/>
        <v>0</v>
      </c>
      <c r="P458" s="124"/>
      <c r="Q458" s="120">
        <f t="shared" si="95"/>
        <v>0</v>
      </c>
    </row>
    <row r="459" spans="1:17" s="10" customFormat="1" ht="30" x14ac:dyDescent="0.2">
      <c r="A459" s="137"/>
      <c r="B459" s="109">
        <v>10</v>
      </c>
      <c r="C459" s="166" t="s">
        <v>124</v>
      </c>
      <c r="D459" s="62">
        <v>10.1</v>
      </c>
      <c r="E459" s="21" t="s">
        <v>409</v>
      </c>
      <c r="F459" s="22">
        <v>1</v>
      </c>
      <c r="G459" s="23">
        <v>11</v>
      </c>
      <c r="H459" s="169" t="s">
        <v>671</v>
      </c>
      <c r="I459" s="66">
        <v>0</v>
      </c>
      <c r="J459" s="25" t="s">
        <v>582</v>
      </c>
      <c r="K459" s="112"/>
      <c r="L459" s="114">
        <f t="shared" si="92"/>
        <v>0</v>
      </c>
      <c r="M459" s="131"/>
      <c r="N459" s="119" t="str">
        <f t="shared" si="94"/>
        <v/>
      </c>
      <c r="O459" s="118">
        <f t="shared" si="93"/>
        <v>0</v>
      </c>
      <c r="P459" s="124"/>
      <c r="Q459" s="120">
        <f t="shared" si="95"/>
        <v>0</v>
      </c>
    </row>
    <row r="460" spans="1:17" s="10" customFormat="1" ht="30" x14ac:dyDescent="0.2">
      <c r="A460" s="137"/>
      <c r="B460" s="109">
        <v>10</v>
      </c>
      <c r="C460" s="166" t="s">
        <v>124</v>
      </c>
      <c r="D460" s="62">
        <v>10.1</v>
      </c>
      <c r="E460" s="21" t="s">
        <v>409</v>
      </c>
      <c r="F460" s="22">
        <v>1</v>
      </c>
      <c r="G460" s="23">
        <v>12</v>
      </c>
      <c r="H460" s="65" t="s">
        <v>360</v>
      </c>
      <c r="I460" s="66">
        <v>0</v>
      </c>
      <c r="J460" s="25" t="s">
        <v>582</v>
      </c>
      <c r="K460" s="112"/>
      <c r="L460" s="114">
        <f t="shared" si="92"/>
        <v>0</v>
      </c>
      <c r="M460" s="131"/>
      <c r="N460" s="119" t="str">
        <f t="shared" si="94"/>
        <v/>
      </c>
      <c r="O460" s="118">
        <f t="shared" si="93"/>
        <v>0</v>
      </c>
      <c r="P460" s="124"/>
      <c r="Q460" s="120">
        <f t="shared" si="95"/>
        <v>0</v>
      </c>
    </row>
    <row r="461" spans="1:17" ht="30" x14ac:dyDescent="0.2">
      <c r="A461" s="135"/>
      <c r="B461" s="109">
        <v>10</v>
      </c>
      <c r="C461" s="166" t="s">
        <v>124</v>
      </c>
      <c r="D461" s="62">
        <v>10.1</v>
      </c>
      <c r="E461" s="21" t="s">
        <v>409</v>
      </c>
      <c r="F461" s="22">
        <v>1</v>
      </c>
      <c r="G461" s="23">
        <v>13</v>
      </c>
      <c r="H461" s="38" t="s">
        <v>421</v>
      </c>
      <c r="I461" s="39">
        <v>0</v>
      </c>
      <c r="J461" s="25" t="s">
        <v>582</v>
      </c>
      <c r="K461" s="112"/>
      <c r="L461" s="114">
        <f t="shared" si="92"/>
        <v>0</v>
      </c>
      <c r="M461" s="131"/>
      <c r="N461" s="119" t="str">
        <f t="shared" si="94"/>
        <v/>
      </c>
      <c r="O461" s="118">
        <f t="shared" si="93"/>
        <v>0</v>
      </c>
      <c r="P461" s="123"/>
      <c r="Q461" s="120">
        <f t="shared" si="95"/>
        <v>0</v>
      </c>
    </row>
    <row r="462" spans="1:17" ht="30" x14ac:dyDescent="0.2">
      <c r="A462" s="135"/>
      <c r="B462" s="109">
        <v>10</v>
      </c>
      <c r="C462" s="166" t="s">
        <v>124</v>
      </c>
      <c r="D462" s="62">
        <v>10.1</v>
      </c>
      <c r="E462" s="21" t="s">
        <v>409</v>
      </c>
      <c r="F462" s="22">
        <v>1</v>
      </c>
      <c r="G462" s="23">
        <v>14</v>
      </c>
      <c r="H462" s="38" t="s">
        <v>422</v>
      </c>
      <c r="I462" s="39">
        <v>0</v>
      </c>
      <c r="J462" s="25" t="s">
        <v>582</v>
      </c>
      <c r="K462" s="112"/>
      <c r="L462" s="114">
        <f t="shared" si="92"/>
        <v>0</v>
      </c>
      <c r="M462" s="131"/>
      <c r="N462" s="119" t="str">
        <f t="shared" si="94"/>
        <v/>
      </c>
      <c r="O462" s="118">
        <f t="shared" si="93"/>
        <v>0</v>
      </c>
      <c r="P462" s="123"/>
      <c r="Q462" s="120">
        <f t="shared" si="95"/>
        <v>0</v>
      </c>
    </row>
    <row r="463" spans="1:17" x14ac:dyDescent="0.2">
      <c r="A463" s="135"/>
      <c r="B463" s="109">
        <v>10</v>
      </c>
      <c r="C463" s="166" t="s">
        <v>124</v>
      </c>
      <c r="D463" s="20" t="s">
        <v>535</v>
      </c>
      <c r="E463" s="21" t="s">
        <v>13</v>
      </c>
      <c r="F463" s="22">
        <v>2</v>
      </c>
      <c r="G463" s="67" t="s">
        <v>202</v>
      </c>
      <c r="H463" s="38" t="s">
        <v>586</v>
      </c>
      <c r="I463" s="39">
        <v>0</v>
      </c>
      <c r="J463" s="25" t="s">
        <v>582</v>
      </c>
      <c r="K463" s="112"/>
      <c r="L463" s="114">
        <f t="shared" si="92"/>
        <v>0</v>
      </c>
      <c r="M463" s="131"/>
      <c r="N463" s="119" t="str">
        <f t="shared" si="94"/>
        <v/>
      </c>
      <c r="O463" s="118">
        <f t="shared" si="93"/>
        <v>0</v>
      </c>
      <c r="P463" s="123"/>
      <c r="Q463" s="120">
        <f t="shared" si="95"/>
        <v>0</v>
      </c>
    </row>
    <row r="464" spans="1:17" x14ac:dyDescent="0.2">
      <c r="A464" s="135"/>
      <c r="B464" s="109">
        <v>10</v>
      </c>
      <c r="C464" s="166" t="s">
        <v>124</v>
      </c>
      <c r="D464" s="20" t="s">
        <v>535</v>
      </c>
      <c r="E464" s="21" t="s">
        <v>13</v>
      </c>
      <c r="F464" s="22">
        <v>2</v>
      </c>
      <c r="G464" s="67" t="s">
        <v>181</v>
      </c>
      <c r="H464" s="38" t="s">
        <v>587</v>
      </c>
      <c r="I464" s="39">
        <v>0</v>
      </c>
      <c r="J464" s="25" t="s">
        <v>582</v>
      </c>
      <c r="K464" s="112"/>
      <c r="L464" s="114">
        <f t="shared" si="92"/>
        <v>0</v>
      </c>
      <c r="M464" s="131"/>
      <c r="N464" s="119" t="str">
        <f t="shared" ref="N464" si="104">IF(K464="","",K464)</f>
        <v/>
      </c>
      <c r="O464" s="118">
        <f t="shared" si="93"/>
        <v>0</v>
      </c>
      <c r="P464" s="123"/>
      <c r="Q464" s="120">
        <f t="shared" ref="Q464" si="105">IFERROR(O464-L464,0)</f>
        <v>0</v>
      </c>
    </row>
    <row r="465" spans="1:17" s="10" customFormat="1" x14ac:dyDescent="0.2">
      <c r="A465" s="137"/>
      <c r="B465" s="109">
        <v>10</v>
      </c>
      <c r="C465" s="166" t="s">
        <v>124</v>
      </c>
      <c r="D465" s="20" t="s">
        <v>535</v>
      </c>
      <c r="E465" s="21" t="s">
        <v>13</v>
      </c>
      <c r="F465" s="22">
        <v>2</v>
      </c>
      <c r="G465" s="67" t="s">
        <v>182</v>
      </c>
      <c r="H465" s="68" t="s">
        <v>420</v>
      </c>
      <c r="I465" s="53">
        <v>0</v>
      </c>
      <c r="J465" s="25" t="s">
        <v>582</v>
      </c>
      <c r="K465" s="112"/>
      <c r="L465" s="114">
        <f t="shared" si="92"/>
        <v>0</v>
      </c>
      <c r="M465" s="131"/>
      <c r="N465" s="119" t="str">
        <f t="shared" si="94"/>
        <v/>
      </c>
      <c r="O465" s="118">
        <f t="shared" si="93"/>
        <v>0</v>
      </c>
      <c r="P465" s="124"/>
      <c r="Q465" s="120">
        <f t="shared" si="95"/>
        <v>0</v>
      </c>
    </row>
    <row r="466" spans="1:17" s="10" customFormat="1" x14ac:dyDescent="0.2">
      <c r="A466" s="137"/>
      <c r="B466" s="109">
        <v>10</v>
      </c>
      <c r="C466" s="166" t="s">
        <v>124</v>
      </c>
      <c r="D466" s="20" t="s">
        <v>535</v>
      </c>
      <c r="E466" s="21" t="s">
        <v>13</v>
      </c>
      <c r="F466" s="22">
        <v>2</v>
      </c>
      <c r="G466" s="67" t="s">
        <v>183</v>
      </c>
      <c r="H466" s="150" t="s">
        <v>507</v>
      </c>
      <c r="I466" s="53">
        <v>0</v>
      </c>
      <c r="J466" s="25" t="s">
        <v>582</v>
      </c>
      <c r="K466" s="112"/>
      <c r="L466" s="114">
        <f t="shared" si="92"/>
        <v>0</v>
      </c>
      <c r="M466" s="131"/>
      <c r="N466" s="119" t="str">
        <f t="shared" si="94"/>
        <v/>
      </c>
      <c r="O466" s="118">
        <f t="shared" si="93"/>
        <v>0</v>
      </c>
      <c r="P466" s="124"/>
      <c r="Q466" s="120">
        <f t="shared" si="95"/>
        <v>0</v>
      </c>
    </row>
    <row r="467" spans="1:17" s="10" customFormat="1" x14ac:dyDescent="0.2">
      <c r="A467" s="137"/>
      <c r="B467" s="109">
        <v>10</v>
      </c>
      <c r="C467" s="166" t="s">
        <v>124</v>
      </c>
      <c r="D467" s="20" t="s">
        <v>535</v>
      </c>
      <c r="E467" s="21" t="s">
        <v>13</v>
      </c>
      <c r="F467" s="22">
        <v>2</v>
      </c>
      <c r="G467" s="67" t="s">
        <v>184</v>
      </c>
      <c r="H467" s="76" t="s">
        <v>450</v>
      </c>
      <c r="I467" s="70">
        <v>0</v>
      </c>
      <c r="J467" s="25" t="s">
        <v>582</v>
      </c>
      <c r="K467" s="112"/>
      <c r="L467" s="114">
        <f t="shared" si="92"/>
        <v>0</v>
      </c>
      <c r="M467" s="131"/>
      <c r="N467" s="119" t="str">
        <f t="shared" si="94"/>
        <v/>
      </c>
      <c r="O467" s="118">
        <f t="shared" si="93"/>
        <v>0</v>
      </c>
      <c r="P467" s="124"/>
      <c r="Q467" s="120">
        <f t="shared" si="95"/>
        <v>0</v>
      </c>
    </row>
    <row r="468" spans="1:17" s="10" customFormat="1" x14ac:dyDescent="0.2">
      <c r="A468" s="137"/>
      <c r="B468" s="109">
        <v>10</v>
      </c>
      <c r="C468" s="166" t="s">
        <v>124</v>
      </c>
      <c r="D468" s="20" t="s">
        <v>535</v>
      </c>
      <c r="E468" s="21" t="s">
        <v>13</v>
      </c>
      <c r="F468" s="22">
        <v>2</v>
      </c>
      <c r="G468" s="67" t="s">
        <v>185</v>
      </c>
      <c r="H468" s="69" t="s">
        <v>428</v>
      </c>
      <c r="I468" s="70">
        <v>0</v>
      </c>
      <c r="J468" s="162" t="s">
        <v>582</v>
      </c>
      <c r="K468" s="112"/>
      <c r="L468" s="114">
        <f t="shared" si="92"/>
        <v>0</v>
      </c>
      <c r="M468" s="131"/>
      <c r="N468" s="119" t="str">
        <f t="shared" si="94"/>
        <v/>
      </c>
      <c r="O468" s="118">
        <f t="shared" si="93"/>
        <v>0</v>
      </c>
      <c r="P468" s="124"/>
      <c r="Q468" s="120">
        <f t="shared" si="95"/>
        <v>0</v>
      </c>
    </row>
    <row r="469" spans="1:17" x14ac:dyDescent="0.2">
      <c r="A469" s="135"/>
      <c r="B469" s="109">
        <v>10</v>
      </c>
      <c r="C469" s="166" t="s">
        <v>124</v>
      </c>
      <c r="D469" s="20" t="s">
        <v>535</v>
      </c>
      <c r="E469" s="21" t="s">
        <v>13</v>
      </c>
      <c r="F469" s="22">
        <v>2</v>
      </c>
      <c r="G469" s="23">
        <v>7</v>
      </c>
      <c r="H469" s="71" t="s">
        <v>672</v>
      </c>
      <c r="I469" s="72">
        <v>0</v>
      </c>
      <c r="J469" s="25" t="s">
        <v>582</v>
      </c>
      <c r="K469" s="112"/>
      <c r="L469" s="114">
        <f t="shared" si="92"/>
        <v>0</v>
      </c>
      <c r="M469" s="131"/>
      <c r="N469" s="119" t="str">
        <f t="shared" si="94"/>
        <v/>
      </c>
      <c r="O469" s="118">
        <f t="shared" si="93"/>
        <v>0</v>
      </c>
      <c r="P469" s="123"/>
      <c r="Q469" s="120">
        <f t="shared" si="95"/>
        <v>0</v>
      </c>
    </row>
    <row r="470" spans="1:17" x14ac:dyDescent="0.2">
      <c r="A470" s="135"/>
      <c r="B470" s="109">
        <v>10</v>
      </c>
      <c r="C470" s="166" t="s">
        <v>124</v>
      </c>
      <c r="D470" s="20" t="s">
        <v>535</v>
      </c>
      <c r="E470" s="21" t="s">
        <v>13</v>
      </c>
      <c r="F470" s="22">
        <v>2</v>
      </c>
      <c r="G470" s="23">
        <v>8</v>
      </c>
      <c r="H470" s="71" t="s">
        <v>397</v>
      </c>
      <c r="I470" s="72">
        <v>0</v>
      </c>
      <c r="J470" s="25" t="s">
        <v>582</v>
      </c>
      <c r="K470" s="112"/>
      <c r="L470" s="114">
        <f t="shared" si="92"/>
        <v>0</v>
      </c>
      <c r="M470" s="131"/>
      <c r="N470" s="119" t="str">
        <f t="shared" ref="N470" si="106">IF(K470="","",K470)</f>
        <v/>
      </c>
      <c r="O470" s="118">
        <f t="shared" si="93"/>
        <v>0</v>
      </c>
      <c r="P470" s="123"/>
      <c r="Q470" s="120">
        <f t="shared" ref="Q470" si="107">IFERROR(O470-L470,0)</f>
        <v>0</v>
      </c>
    </row>
    <row r="471" spans="1:17" ht="42.75" x14ac:dyDescent="0.2">
      <c r="A471" s="135"/>
      <c r="B471" s="109">
        <v>10</v>
      </c>
      <c r="C471" s="166" t="s">
        <v>124</v>
      </c>
      <c r="D471" s="20" t="s">
        <v>535</v>
      </c>
      <c r="E471" s="21" t="s">
        <v>13</v>
      </c>
      <c r="F471" s="22">
        <v>2</v>
      </c>
      <c r="G471" s="23">
        <v>9</v>
      </c>
      <c r="H471" s="71" t="s">
        <v>506</v>
      </c>
      <c r="I471" s="72">
        <v>0</v>
      </c>
      <c r="J471" s="25" t="s">
        <v>582</v>
      </c>
      <c r="K471" s="112"/>
      <c r="L471" s="114">
        <f t="shared" si="92"/>
        <v>0</v>
      </c>
      <c r="M471" s="131"/>
      <c r="N471" s="119" t="str">
        <f t="shared" si="94"/>
        <v/>
      </c>
      <c r="O471" s="118">
        <f t="shared" si="93"/>
        <v>0</v>
      </c>
      <c r="P471" s="123"/>
      <c r="Q471" s="120">
        <f t="shared" si="95"/>
        <v>0</v>
      </c>
    </row>
    <row r="472" spans="1:17" x14ac:dyDescent="0.2">
      <c r="A472" s="135"/>
      <c r="B472" s="109">
        <v>11</v>
      </c>
      <c r="C472" s="166" t="s">
        <v>418</v>
      </c>
      <c r="D472" s="20" t="s">
        <v>536</v>
      </c>
      <c r="E472" s="21" t="s">
        <v>157</v>
      </c>
      <c r="F472" s="22">
        <v>1</v>
      </c>
      <c r="G472" s="67">
        <v>1</v>
      </c>
      <c r="H472" s="36" t="s">
        <v>678</v>
      </c>
      <c r="I472" s="37">
        <v>0</v>
      </c>
      <c r="J472" s="25" t="s">
        <v>582</v>
      </c>
      <c r="K472" s="112"/>
      <c r="L472" s="114">
        <f t="shared" ref="L472:L493" si="108">IF($K472="",0,IFERROR(VLOOKUP($K472,טבלת_יישום,2,0),0))</f>
        <v>0</v>
      </c>
      <c r="M472" s="131"/>
      <c r="N472" s="119" t="str">
        <f t="shared" ref="N472:N488" si="109">IF(K472="","",K472)</f>
        <v/>
      </c>
      <c r="O472" s="118">
        <f t="shared" ref="O472:O493" si="110">IF($N472="",0,IFERROR(VLOOKUP($N472,טבלת_יישום,2,0),0))</f>
        <v>0</v>
      </c>
      <c r="P472" s="123"/>
      <c r="Q472" s="120">
        <f t="shared" ref="Q472:Q488" si="111">IFERROR(O472-L472,0)</f>
        <v>0</v>
      </c>
    </row>
    <row r="473" spans="1:17" x14ac:dyDescent="0.2">
      <c r="A473" s="135"/>
      <c r="B473" s="109">
        <v>11</v>
      </c>
      <c r="C473" s="166" t="s">
        <v>418</v>
      </c>
      <c r="D473" s="20" t="s">
        <v>536</v>
      </c>
      <c r="E473" s="21" t="s">
        <v>157</v>
      </c>
      <c r="F473" s="22">
        <v>1</v>
      </c>
      <c r="G473" s="67">
        <v>2</v>
      </c>
      <c r="H473" s="42" t="s">
        <v>443</v>
      </c>
      <c r="I473" s="37">
        <v>0</v>
      </c>
      <c r="J473" s="25" t="s">
        <v>582</v>
      </c>
      <c r="K473" s="112"/>
      <c r="L473" s="114">
        <f t="shared" si="108"/>
        <v>0</v>
      </c>
      <c r="M473" s="131"/>
      <c r="N473" s="119" t="str">
        <f t="shared" si="109"/>
        <v/>
      </c>
      <c r="O473" s="118">
        <f t="shared" si="110"/>
        <v>0</v>
      </c>
      <c r="P473" s="123"/>
      <c r="Q473" s="120">
        <f t="shared" si="111"/>
        <v>0</v>
      </c>
    </row>
    <row r="474" spans="1:17" x14ac:dyDescent="0.2">
      <c r="A474" s="135"/>
      <c r="B474" s="109">
        <v>11</v>
      </c>
      <c r="C474" s="166" t="s">
        <v>418</v>
      </c>
      <c r="D474" s="20" t="s">
        <v>126</v>
      </c>
      <c r="E474" s="21" t="s">
        <v>35</v>
      </c>
      <c r="F474" s="22">
        <v>2</v>
      </c>
      <c r="G474" s="23" t="s">
        <v>202</v>
      </c>
      <c r="H474" s="24" t="s">
        <v>398</v>
      </c>
      <c r="I474" s="25">
        <v>0</v>
      </c>
      <c r="J474" s="25" t="s">
        <v>582</v>
      </c>
      <c r="K474" s="112"/>
      <c r="L474" s="114">
        <f t="shared" si="108"/>
        <v>0</v>
      </c>
      <c r="M474" s="131"/>
      <c r="N474" s="119" t="str">
        <f t="shared" si="109"/>
        <v/>
      </c>
      <c r="O474" s="118">
        <f t="shared" si="110"/>
        <v>0</v>
      </c>
      <c r="P474" s="123"/>
      <c r="Q474" s="120">
        <f t="shared" si="111"/>
        <v>0</v>
      </c>
    </row>
    <row r="475" spans="1:17" x14ac:dyDescent="0.2">
      <c r="A475" s="135"/>
      <c r="B475" s="109">
        <v>11</v>
      </c>
      <c r="C475" s="166" t="s">
        <v>418</v>
      </c>
      <c r="D475" s="20" t="s">
        <v>126</v>
      </c>
      <c r="E475" s="21" t="s">
        <v>35</v>
      </c>
      <c r="F475" s="22">
        <v>2</v>
      </c>
      <c r="G475" s="23" t="s">
        <v>181</v>
      </c>
      <c r="H475" s="24" t="s">
        <v>365</v>
      </c>
      <c r="I475" s="25">
        <v>0</v>
      </c>
      <c r="J475" s="25" t="s">
        <v>582</v>
      </c>
      <c r="K475" s="112"/>
      <c r="L475" s="114">
        <f t="shared" si="108"/>
        <v>0</v>
      </c>
      <c r="M475" s="131"/>
      <c r="N475" s="119" t="str">
        <f t="shared" si="109"/>
        <v/>
      </c>
      <c r="O475" s="118">
        <f t="shared" si="110"/>
        <v>0</v>
      </c>
      <c r="P475" s="123"/>
      <c r="Q475" s="120">
        <f t="shared" si="111"/>
        <v>0</v>
      </c>
    </row>
    <row r="476" spans="1:17" x14ac:dyDescent="0.2">
      <c r="A476" s="135"/>
      <c r="B476" s="109">
        <v>11</v>
      </c>
      <c r="C476" s="166" t="s">
        <v>418</v>
      </c>
      <c r="D476" s="20" t="s">
        <v>126</v>
      </c>
      <c r="E476" s="21" t="s">
        <v>35</v>
      </c>
      <c r="F476" s="22">
        <v>2</v>
      </c>
      <c r="G476" s="23" t="s">
        <v>182</v>
      </c>
      <c r="H476" s="24" t="s">
        <v>399</v>
      </c>
      <c r="I476" s="25">
        <v>0</v>
      </c>
      <c r="J476" s="25" t="s">
        <v>582</v>
      </c>
      <c r="K476" s="112"/>
      <c r="L476" s="114">
        <f t="shared" si="108"/>
        <v>0</v>
      </c>
      <c r="M476" s="131"/>
      <c r="N476" s="119" t="str">
        <f t="shared" si="109"/>
        <v/>
      </c>
      <c r="O476" s="118">
        <f t="shared" si="110"/>
        <v>0</v>
      </c>
      <c r="P476" s="123"/>
      <c r="Q476" s="120">
        <f t="shared" si="111"/>
        <v>0</v>
      </c>
    </row>
    <row r="477" spans="1:17" x14ac:dyDescent="0.2">
      <c r="A477" s="135"/>
      <c r="B477" s="109">
        <v>11</v>
      </c>
      <c r="C477" s="166" t="s">
        <v>418</v>
      </c>
      <c r="D477" s="20" t="s">
        <v>537</v>
      </c>
      <c r="E477" s="21" t="s">
        <v>419</v>
      </c>
      <c r="F477" s="22">
        <v>3</v>
      </c>
      <c r="G477" s="23">
        <v>1</v>
      </c>
      <c r="H477" s="24" t="s">
        <v>411</v>
      </c>
      <c r="I477" s="25">
        <v>0</v>
      </c>
      <c r="J477" s="25" t="s">
        <v>582</v>
      </c>
      <c r="K477" s="112"/>
      <c r="L477" s="114">
        <f t="shared" si="108"/>
        <v>0</v>
      </c>
      <c r="M477" s="131"/>
      <c r="N477" s="119" t="str">
        <f t="shared" si="109"/>
        <v/>
      </c>
      <c r="O477" s="118">
        <f t="shared" si="110"/>
        <v>0</v>
      </c>
      <c r="P477" s="123"/>
      <c r="Q477" s="120">
        <f t="shared" si="111"/>
        <v>0</v>
      </c>
    </row>
    <row r="478" spans="1:17" x14ac:dyDescent="0.2">
      <c r="A478" s="135"/>
      <c r="B478" s="109">
        <v>11</v>
      </c>
      <c r="C478" s="166" t="s">
        <v>418</v>
      </c>
      <c r="D478" s="20" t="s">
        <v>537</v>
      </c>
      <c r="E478" s="21" t="s">
        <v>419</v>
      </c>
      <c r="F478" s="22">
        <v>3</v>
      </c>
      <c r="G478" s="23">
        <v>2</v>
      </c>
      <c r="H478" s="24" t="s">
        <v>412</v>
      </c>
      <c r="I478" s="25">
        <v>0</v>
      </c>
      <c r="J478" s="25" t="s">
        <v>582</v>
      </c>
      <c r="K478" s="112"/>
      <c r="L478" s="114">
        <f t="shared" si="108"/>
        <v>0</v>
      </c>
      <c r="M478" s="131"/>
      <c r="N478" s="119" t="str">
        <f t="shared" si="109"/>
        <v/>
      </c>
      <c r="O478" s="118">
        <f t="shared" si="110"/>
        <v>0</v>
      </c>
      <c r="P478" s="123"/>
      <c r="Q478" s="120">
        <f t="shared" si="111"/>
        <v>0</v>
      </c>
    </row>
    <row r="479" spans="1:17" x14ac:dyDescent="0.2">
      <c r="A479" s="135"/>
      <c r="B479" s="109">
        <v>11</v>
      </c>
      <c r="C479" s="166" t="s">
        <v>418</v>
      </c>
      <c r="D479" s="20" t="s">
        <v>537</v>
      </c>
      <c r="E479" s="21" t="s">
        <v>419</v>
      </c>
      <c r="F479" s="22">
        <v>3</v>
      </c>
      <c r="G479" s="23">
        <v>3</v>
      </c>
      <c r="H479" s="24" t="s">
        <v>410</v>
      </c>
      <c r="I479" s="25">
        <v>0</v>
      </c>
      <c r="J479" s="25" t="s">
        <v>582</v>
      </c>
      <c r="K479" s="112"/>
      <c r="L479" s="114">
        <f t="shared" si="108"/>
        <v>0</v>
      </c>
      <c r="M479" s="131"/>
      <c r="N479" s="119" t="str">
        <f t="shared" si="109"/>
        <v/>
      </c>
      <c r="O479" s="118">
        <f t="shared" si="110"/>
        <v>0</v>
      </c>
      <c r="P479" s="123"/>
      <c r="Q479" s="120">
        <f t="shared" si="111"/>
        <v>0</v>
      </c>
    </row>
    <row r="480" spans="1:17" x14ac:dyDescent="0.2">
      <c r="A480" s="135"/>
      <c r="B480" s="109">
        <v>11</v>
      </c>
      <c r="C480" s="166" t="s">
        <v>418</v>
      </c>
      <c r="D480" s="20" t="s">
        <v>537</v>
      </c>
      <c r="E480" s="21" t="s">
        <v>419</v>
      </c>
      <c r="F480" s="22">
        <v>3</v>
      </c>
      <c r="G480" s="23">
        <v>4</v>
      </c>
      <c r="H480" s="24" t="s">
        <v>413</v>
      </c>
      <c r="I480" s="25">
        <v>0</v>
      </c>
      <c r="J480" s="25" t="s">
        <v>582</v>
      </c>
      <c r="K480" s="112"/>
      <c r="L480" s="114">
        <f t="shared" si="108"/>
        <v>0</v>
      </c>
      <c r="M480" s="131"/>
      <c r="N480" s="119" t="str">
        <f t="shared" si="109"/>
        <v/>
      </c>
      <c r="O480" s="118">
        <f t="shared" si="110"/>
        <v>0</v>
      </c>
      <c r="P480" s="123"/>
      <c r="Q480" s="120">
        <f t="shared" si="111"/>
        <v>0</v>
      </c>
    </row>
    <row r="481" spans="1:17" x14ac:dyDescent="0.2">
      <c r="A481" s="135"/>
      <c r="B481" s="109">
        <v>11</v>
      </c>
      <c r="C481" s="166" t="s">
        <v>418</v>
      </c>
      <c r="D481" s="20" t="s">
        <v>537</v>
      </c>
      <c r="E481" s="21" t="s">
        <v>419</v>
      </c>
      <c r="F481" s="22">
        <v>3</v>
      </c>
      <c r="G481" s="23">
        <v>5</v>
      </c>
      <c r="H481" s="24" t="s">
        <v>673</v>
      </c>
      <c r="I481" s="25">
        <v>0</v>
      </c>
      <c r="J481" s="25" t="s">
        <v>582</v>
      </c>
      <c r="K481" s="112"/>
      <c r="L481" s="114">
        <f t="shared" si="108"/>
        <v>0</v>
      </c>
      <c r="M481" s="131"/>
      <c r="N481" s="119" t="str">
        <f t="shared" si="109"/>
        <v/>
      </c>
      <c r="O481" s="118">
        <f t="shared" si="110"/>
        <v>0</v>
      </c>
      <c r="P481" s="123"/>
      <c r="Q481" s="120">
        <f t="shared" si="111"/>
        <v>0</v>
      </c>
    </row>
    <row r="482" spans="1:17" x14ac:dyDescent="0.2">
      <c r="A482" s="135"/>
      <c r="B482" s="109">
        <v>11</v>
      </c>
      <c r="C482" s="166" t="s">
        <v>418</v>
      </c>
      <c r="D482" s="20" t="s">
        <v>537</v>
      </c>
      <c r="E482" s="21" t="s">
        <v>419</v>
      </c>
      <c r="F482" s="22">
        <v>3</v>
      </c>
      <c r="G482" s="23">
        <v>6</v>
      </c>
      <c r="H482" s="24" t="s">
        <v>414</v>
      </c>
      <c r="I482" s="25">
        <v>0</v>
      </c>
      <c r="J482" s="25" t="s">
        <v>582</v>
      </c>
      <c r="K482" s="112"/>
      <c r="L482" s="114">
        <f t="shared" si="108"/>
        <v>0</v>
      </c>
      <c r="M482" s="131"/>
      <c r="N482" s="119" t="str">
        <f t="shared" si="109"/>
        <v/>
      </c>
      <c r="O482" s="118">
        <f t="shared" si="110"/>
        <v>0</v>
      </c>
      <c r="P482" s="123"/>
      <c r="Q482" s="120">
        <f t="shared" si="111"/>
        <v>0</v>
      </c>
    </row>
    <row r="483" spans="1:17" x14ac:dyDescent="0.2">
      <c r="A483" s="135"/>
      <c r="B483" s="109">
        <v>11</v>
      </c>
      <c r="C483" s="166" t="s">
        <v>418</v>
      </c>
      <c r="D483" s="20" t="s">
        <v>537</v>
      </c>
      <c r="E483" s="21" t="s">
        <v>419</v>
      </c>
      <c r="F483" s="22">
        <v>3</v>
      </c>
      <c r="G483" s="23">
        <v>7</v>
      </c>
      <c r="H483" s="24" t="s">
        <v>415</v>
      </c>
      <c r="I483" s="25">
        <v>0</v>
      </c>
      <c r="J483" s="25" t="s">
        <v>582</v>
      </c>
      <c r="K483" s="112"/>
      <c r="L483" s="114">
        <f t="shared" si="108"/>
        <v>0</v>
      </c>
      <c r="M483" s="131"/>
      <c r="N483" s="119" t="str">
        <f t="shared" si="109"/>
        <v/>
      </c>
      <c r="O483" s="118">
        <f t="shared" si="110"/>
        <v>0</v>
      </c>
      <c r="P483" s="123"/>
      <c r="Q483" s="120">
        <f t="shared" si="111"/>
        <v>0</v>
      </c>
    </row>
    <row r="484" spans="1:17" x14ac:dyDescent="0.2">
      <c r="A484" s="135"/>
      <c r="B484" s="109">
        <v>11</v>
      </c>
      <c r="C484" s="166" t="s">
        <v>418</v>
      </c>
      <c r="D484" s="20" t="s">
        <v>537</v>
      </c>
      <c r="E484" s="21" t="s">
        <v>419</v>
      </c>
      <c r="F484" s="22">
        <v>3</v>
      </c>
      <c r="G484" s="23">
        <v>8</v>
      </c>
      <c r="H484" s="24" t="s">
        <v>416</v>
      </c>
      <c r="I484" s="25">
        <v>0</v>
      </c>
      <c r="J484" s="25" t="s">
        <v>582</v>
      </c>
      <c r="K484" s="112"/>
      <c r="L484" s="114">
        <f t="shared" si="108"/>
        <v>0</v>
      </c>
      <c r="M484" s="131"/>
      <c r="N484" s="119" t="str">
        <f t="shared" si="109"/>
        <v/>
      </c>
      <c r="O484" s="118">
        <f t="shared" si="110"/>
        <v>0</v>
      </c>
      <c r="P484" s="123"/>
      <c r="Q484" s="120">
        <f t="shared" si="111"/>
        <v>0</v>
      </c>
    </row>
    <row r="485" spans="1:17" x14ac:dyDescent="0.2">
      <c r="A485" s="135"/>
      <c r="B485" s="109">
        <v>11</v>
      </c>
      <c r="C485" s="166" t="s">
        <v>418</v>
      </c>
      <c r="D485" s="20" t="s">
        <v>537</v>
      </c>
      <c r="E485" s="21" t="s">
        <v>419</v>
      </c>
      <c r="F485" s="22">
        <v>3</v>
      </c>
      <c r="G485" s="23">
        <v>9</v>
      </c>
      <c r="H485" s="24" t="s">
        <v>417</v>
      </c>
      <c r="I485" s="25">
        <v>0</v>
      </c>
      <c r="J485" s="25" t="s">
        <v>582</v>
      </c>
      <c r="K485" s="112"/>
      <c r="L485" s="114">
        <f t="shared" si="108"/>
        <v>0</v>
      </c>
      <c r="M485" s="131"/>
      <c r="N485" s="119" t="str">
        <f t="shared" si="109"/>
        <v/>
      </c>
      <c r="O485" s="118">
        <f t="shared" si="110"/>
        <v>0</v>
      </c>
      <c r="P485" s="123"/>
      <c r="Q485" s="120">
        <f t="shared" si="111"/>
        <v>0</v>
      </c>
    </row>
    <row r="486" spans="1:17" x14ac:dyDescent="0.2">
      <c r="A486" s="135"/>
      <c r="B486" s="109">
        <v>11</v>
      </c>
      <c r="C486" s="166" t="s">
        <v>418</v>
      </c>
      <c r="D486" s="20" t="s">
        <v>537</v>
      </c>
      <c r="E486" s="21" t="s">
        <v>419</v>
      </c>
      <c r="F486" s="22">
        <v>3</v>
      </c>
      <c r="G486" s="23">
        <v>10</v>
      </c>
      <c r="H486" s="24" t="s">
        <v>444</v>
      </c>
      <c r="I486" s="25">
        <v>0</v>
      </c>
      <c r="J486" s="25" t="s">
        <v>582</v>
      </c>
      <c r="K486" s="112"/>
      <c r="L486" s="114">
        <f t="shared" si="108"/>
        <v>0</v>
      </c>
      <c r="M486" s="131"/>
      <c r="N486" s="119" t="str">
        <f t="shared" si="109"/>
        <v/>
      </c>
      <c r="O486" s="118">
        <f t="shared" si="110"/>
        <v>0</v>
      </c>
      <c r="P486" s="123"/>
      <c r="Q486" s="120">
        <f t="shared" si="111"/>
        <v>0</v>
      </c>
    </row>
    <row r="487" spans="1:17" ht="28.5" x14ac:dyDescent="0.2">
      <c r="A487" s="135"/>
      <c r="B487" s="109">
        <v>12</v>
      </c>
      <c r="C487" s="166" t="s">
        <v>156</v>
      </c>
      <c r="D487" s="20" t="s">
        <v>129</v>
      </c>
      <c r="E487" s="21" t="s">
        <v>171</v>
      </c>
      <c r="F487" s="22">
        <v>1</v>
      </c>
      <c r="G487" s="23">
        <v>1</v>
      </c>
      <c r="H487" s="24" t="s">
        <v>162</v>
      </c>
      <c r="I487" s="25">
        <v>0</v>
      </c>
      <c r="J487" s="25" t="s">
        <v>582</v>
      </c>
      <c r="K487" s="112"/>
      <c r="L487" s="114">
        <f t="shared" si="108"/>
        <v>0</v>
      </c>
      <c r="M487" s="131"/>
      <c r="N487" s="119" t="str">
        <f t="shared" si="109"/>
        <v/>
      </c>
      <c r="O487" s="118">
        <f t="shared" si="110"/>
        <v>0</v>
      </c>
      <c r="P487" s="123"/>
      <c r="Q487" s="120">
        <f t="shared" si="111"/>
        <v>0</v>
      </c>
    </row>
    <row r="488" spans="1:17" x14ac:dyDescent="0.2">
      <c r="A488" s="135"/>
      <c r="B488" s="109">
        <v>12</v>
      </c>
      <c r="C488" s="166" t="s">
        <v>156</v>
      </c>
      <c r="D488" s="20" t="s">
        <v>491</v>
      </c>
      <c r="E488" s="21" t="s">
        <v>484</v>
      </c>
      <c r="F488" s="22">
        <v>2</v>
      </c>
      <c r="G488" s="23">
        <v>1</v>
      </c>
      <c r="H488" s="24" t="s">
        <v>555</v>
      </c>
      <c r="I488" s="25">
        <v>1</v>
      </c>
      <c r="J488" s="161" t="s">
        <v>583</v>
      </c>
      <c r="K488" s="112"/>
      <c r="L488" s="114">
        <f t="shared" si="108"/>
        <v>0</v>
      </c>
      <c r="M488" s="131"/>
      <c r="N488" s="119" t="str">
        <f t="shared" si="109"/>
        <v/>
      </c>
      <c r="O488" s="118">
        <f t="shared" si="110"/>
        <v>0</v>
      </c>
      <c r="P488" s="123"/>
      <c r="Q488" s="120">
        <f t="shared" si="111"/>
        <v>0</v>
      </c>
    </row>
    <row r="489" spans="1:17" x14ac:dyDescent="0.2">
      <c r="A489" s="135"/>
      <c r="B489" s="109">
        <v>12</v>
      </c>
      <c r="C489" s="166" t="s">
        <v>156</v>
      </c>
      <c r="D489" s="20" t="s">
        <v>491</v>
      </c>
      <c r="E489" s="21" t="s">
        <v>484</v>
      </c>
      <c r="F489" s="22">
        <v>2</v>
      </c>
      <c r="G489" s="23">
        <v>2</v>
      </c>
      <c r="H489" s="24" t="s">
        <v>554</v>
      </c>
      <c r="I489" s="25">
        <v>1</v>
      </c>
      <c r="J489" s="161" t="s">
        <v>583</v>
      </c>
      <c r="K489" s="112"/>
      <c r="L489" s="114">
        <f t="shared" si="108"/>
        <v>0</v>
      </c>
      <c r="M489" s="131"/>
      <c r="N489" s="119"/>
      <c r="O489" s="118">
        <f t="shared" si="110"/>
        <v>0</v>
      </c>
      <c r="P489" s="123"/>
      <c r="Q489" s="120"/>
    </row>
    <row r="490" spans="1:17" ht="15.75" x14ac:dyDescent="0.2">
      <c r="A490" s="135"/>
      <c r="B490" s="109">
        <v>12</v>
      </c>
      <c r="C490" s="166" t="s">
        <v>156</v>
      </c>
      <c r="D490" s="20" t="s">
        <v>491</v>
      </c>
      <c r="E490" s="21" t="s">
        <v>484</v>
      </c>
      <c r="F490" s="22">
        <v>2</v>
      </c>
      <c r="G490" s="23">
        <v>3</v>
      </c>
      <c r="H490" s="24" t="s">
        <v>556</v>
      </c>
      <c r="I490" s="25">
        <v>1</v>
      </c>
      <c r="J490" s="161" t="s">
        <v>583</v>
      </c>
      <c r="K490" s="112"/>
      <c r="L490" s="114">
        <f t="shared" si="108"/>
        <v>0</v>
      </c>
      <c r="M490" s="131"/>
      <c r="N490" s="119"/>
      <c r="O490" s="118">
        <f t="shared" si="110"/>
        <v>0</v>
      </c>
      <c r="P490" s="123"/>
      <c r="Q490" s="120"/>
    </row>
    <row r="491" spans="1:17" x14ac:dyDescent="0.2">
      <c r="A491" s="135"/>
      <c r="B491" s="109">
        <v>12</v>
      </c>
      <c r="C491" s="166" t="s">
        <v>156</v>
      </c>
      <c r="D491" s="20" t="s">
        <v>491</v>
      </c>
      <c r="E491" s="21" t="s">
        <v>484</v>
      </c>
      <c r="F491" s="22">
        <v>2</v>
      </c>
      <c r="G491" s="23">
        <v>4</v>
      </c>
      <c r="H491" s="24" t="s">
        <v>553</v>
      </c>
      <c r="I491" s="25">
        <v>2</v>
      </c>
      <c r="J491" s="25" t="s">
        <v>583</v>
      </c>
      <c r="K491" s="112"/>
      <c r="L491" s="114">
        <f t="shared" si="108"/>
        <v>0</v>
      </c>
      <c r="M491" s="131"/>
      <c r="N491" s="119"/>
      <c r="O491" s="118">
        <f t="shared" si="110"/>
        <v>0</v>
      </c>
      <c r="P491" s="123"/>
      <c r="Q491" s="120"/>
    </row>
    <row r="492" spans="1:17" ht="28.5" x14ac:dyDescent="0.2">
      <c r="A492" s="135"/>
      <c r="B492" s="109">
        <v>12</v>
      </c>
      <c r="C492" s="166" t="s">
        <v>156</v>
      </c>
      <c r="D492" s="20" t="s">
        <v>491</v>
      </c>
      <c r="E492" s="21" t="s">
        <v>484</v>
      </c>
      <c r="F492" s="22">
        <v>2</v>
      </c>
      <c r="G492" s="23">
        <v>5</v>
      </c>
      <c r="H492" s="24" t="s">
        <v>557</v>
      </c>
      <c r="I492" s="25">
        <v>2</v>
      </c>
      <c r="J492" s="25" t="s">
        <v>583</v>
      </c>
      <c r="K492" s="112"/>
      <c r="L492" s="114">
        <f t="shared" si="108"/>
        <v>0</v>
      </c>
      <c r="M492" s="131"/>
      <c r="N492" s="119"/>
      <c r="O492" s="118">
        <f t="shared" si="110"/>
        <v>0</v>
      </c>
      <c r="P492" s="123"/>
      <c r="Q492" s="120"/>
    </row>
    <row r="493" spans="1:17" ht="42.75" x14ac:dyDescent="0.2">
      <c r="A493" s="135"/>
      <c r="B493" s="109">
        <v>12</v>
      </c>
      <c r="C493" s="166" t="s">
        <v>156</v>
      </c>
      <c r="D493" s="20" t="s">
        <v>492</v>
      </c>
      <c r="E493" s="21" t="s">
        <v>674</v>
      </c>
      <c r="F493" s="22">
        <v>3</v>
      </c>
      <c r="G493" s="23">
        <v>1</v>
      </c>
      <c r="H493" s="24" t="s">
        <v>546</v>
      </c>
      <c r="I493" s="25">
        <v>0</v>
      </c>
      <c r="J493" s="25" t="s">
        <v>583</v>
      </c>
      <c r="K493" s="112"/>
      <c r="L493" s="114">
        <f t="shared" si="108"/>
        <v>0</v>
      </c>
      <c r="M493" s="131"/>
      <c r="N493" s="119" t="str">
        <f t="shared" ref="N493" si="112">IF(K493="","",K493)</f>
        <v/>
      </c>
      <c r="O493" s="118">
        <f t="shared" si="110"/>
        <v>0</v>
      </c>
      <c r="P493" s="123"/>
      <c r="Q493" s="120">
        <f t="shared" ref="Q493" si="113">IFERROR(O493-L493,0)</f>
        <v>0</v>
      </c>
    </row>
    <row r="494" spans="1:17" ht="30" x14ac:dyDescent="0.2">
      <c r="A494" s="135"/>
      <c r="B494" s="109">
        <v>12</v>
      </c>
      <c r="C494" s="166" t="s">
        <v>156</v>
      </c>
      <c r="D494" s="20" t="s">
        <v>538</v>
      </c>
      <c r="E494" s="21" t="s">
        <v>0</v>
      </c>
      <c r="F494" s="22" t="s">
        <v>183</v>
      </c>
      <c r="G494" s="51" t="s">
        <v>202</v>
      </c>
      <c r="H494" s="36" t="s">
        <v>11</v>
      </c>
      <c r="I494" s="37">
        <v>0</v>
      </c>
      <c r="J494" s="37" t="s">
        <v>582</v>
      </c>
      <c r="K494" s="112"/>
      <c r="L494" s="114">
        <f>IF($K494="",0,IFERROR(VLOOKUP($K494,טבלת_יישום,2,0),0))</f>
        <v>0</v>
      </c>
      <c r="M494" s="131"/>
      <c r="N494" s="119" t="str">
        <f>IF(K494="","",K494)</f>
        <v/>
      </c>
      <c r="O494" s="118">
        <f>IF($N494="",0,IFERROR(VLOOKUP($N494,טבלת_יישום,2,0),0))</f>
        <v>0</v>
      </c>
      <c r="P494" s="123"/>
      <c r="Q494" s="120">
        <f>IFERROR(O494-L494,0)</f>
        <v>0</v>
      </c>
    </row>
    <row r="495" spans="1:17" ht="30" x14ac:dyDescent="0.2">
      <c r="A495" s="135"/>
      <c r="B495" s="109">
        <v>12</v>
      </c>
      <c r="C495" s="166" t="s">
        <v>156</v>
      </c>
      <c r="D495" s="20" t="s">
        <v>538</v>
      </c>
      <c r="E495" s="21" t="s">
        <v>0</v>
      </c>
      <c r="F495" s="22" t="s">
        <v>183</v>
      </c>
      <c r="G495" s="23" t="s">
        <v>181</v>
      </c>
      <c r="H495" s="24" t="s">
        <v>12</v>
      </c>
      <c r="I495" s="25">
        <v>0</v>
      </c>
      <c r="J495" s="25" t="s">
        <v>582</v>
      </c>
      <c r="K495" s="112"/>
      <c r="L495" s="114">
        <f>IF($K495="",0,IFERROR(VLOOKUP($K495,טבלת_יישום,2,0),0))</f>
        <v>0</v>
      </c>
      <c r="M495" s="131"/>
      <c r="N495" s="119" t="str">
        <f>IF(K495="","",K495)</f>
        <v/>
      </c>
      <c r="O495" s="118">
        <f>IF($N495="",0,IFERROR(VLOOKUP($N495,טבלת_יישום,2,0),0))</f>
        <v>0</v>
      </c>
      <c r="P495" s="123"/>
      <c r="Q495" s="120">
        <f>IFERROR(O495-L495,0)</f>
        <v>0</v>
      </c>
    </row>
    <row r="496" spans="1:17" ht="30" x14ac:dyDescent="0.2">
      <c r="A496" s="135"/>
      <c r="B496" s="109">
        <v>12</v>
      </c>
      <c r="C496" s="166" t="s">
        <v>156</v>
      </c>
      <c r="D496" s="20" t="s">
        <v>538</v>
      </c>
      <c r="E496" s="21" t="s">
        <v>0</v>
      </c>
      <c r="F496" s="22" t="s">
        <v>183</v>
      </c>
      <c r="G496" s="23">
        <v>3</v>
      </c>
      <c r="H496" s="73" t="s">
        <v>34</v>
      </c>
      <c r="I496" s="74">
        <v>0</v>
      </c>
      <c r="J496" s="74" t="s">
        <v>582</v>
      </c>
      <c r="K496" s="112"/>
      <c r="L496" s="114">
        <f>IF($K496="",0,IFERROR(VLOOKUP($K496,טבלת_יישום,2,0),0))</f>
        <v>0</v>
      </c>
      <c r="M496" s="131"/>
      <c r="N496" s="119" t="str">
        <f>IF(K496="","",K496)</f>
        <v/>
      </c>
      <c r="O496" s="118">
        <f>IF($N496="",0,IFERROR(VLOOKUP($N496,טבלת_יישום,2,0),0))</f>
        <v>0</v>
      </c>
      <c r="P496" s="123"/>
      <c r="Q496" s="120">
        <f>IFERROR(O496-L496,0)</f>
        <v>0</v>
      </c>
    </row>
    <row r="497" spans="1:17" ht="30.75" thickBot="1" x14ac:dyDescent="0.25">
      <c r="A497" s="135"/>
      <c r="B497" s="157">
        <v>12</v>
      </c>
      <c r="C497" s="167" t="s">
        <v>156</v>
      </c>
      <c r="D497" s="140" t="s">
        <v>538</v>
      </c>
      <c r="E497" s="110" t="s">
        <v>0</v>
      </c>
      <c r="F497" s="140" t="s">
        <v>183</v>
      </c>
      <c r="G497" s="144" t="s">
        <v>183</v>
      </c>
      <c r="H497" s="145" t="s">
        <v>1</v>
      </c>
      <c r="I497" s="146">
        <v>0</v>
      </c>
      <c r="J497" s="146" t="s">
        <v>582</v>
      </c>
      <c r="K497" s="113"/>
      <c r="L497" s="141">
        <f>IF($K497="",0,IFERROR(VLOOKUP($K497,טבלת_יישום,2,0),0))</f>
        <v>0</v>
      </c>
      <c r="M497" s="131"/>
      <c r="N497" s="119" t="str">
        <f>IF(K497="","",K497)</f>
        <v/>
      </c>
      <c r="O497" s="118">
        <f>IF($N497="",0,IFERROR(VLOOKUP($N497,טבלת_יישום,2,0),0))</f>
        <v>0</v>
      </c>
      <c r="P497" s="123"/>
      <c r="Q497" s="120">
        <f>IFERROR(O497-L497,0)</f>
        <v>0</v>
      </c>
    </row>
    <row r="498" spans="1:17" x14ac:dyDescent="0.2">
      <c r="A498" s="135"/>
    </row>
    <row r="499" spans="1:17" x14ac:dyDescent="0.2">
      <c r="A499" s="135"/>
    </row>
    <row r="500" spans="1:17" x14ac:dyDescent="0.2">
      <c r="A500" s="135"/>
    </row>
  </sheetData>
  <sheetProtection algorithmName="SHA-512" hashValue="HgVRR6z7/jPzzkksUvBoM3DNNEY1ewegmhZvp7qjOI0ljyiw3sp4l0srVJxrF4n8S+H7ztxhExkghuAhcJjqkg==" saltValue="Lh4MppnEXCZR69UuO7QLFw==" spinCount="100000" sheet="1" objects="1" scenarios="1" autoFilter="0"/>
  <autoFilter ref="B7:L497"/>
  <mergeCells count="3">
    <mergeCell ref="C5:E5"/>
    <mergeCell ref="M5:P5"/>
    <mergeCell ref="C4:E4"/>
  </mergeCells>
  <conditionalFormatting sqref="Q5">
    <cfRule type="cellIs" dxfId="267" priority="1" stopIfTrue="1" operator="notEqual">
      <formula>"עובר"</formula>
    </cfRule>
  </conditionalFormatting>
  <dataValidations disablePrompts="1" count="2">
    <dataValidation type="list" allowBlank="1" showInputMessage="1" showErrorMessage="1" sqref="N8:N497 K8:K497">
      <formula1>אופן_המימוש</formula1>
    </dataValidation>
    <dataValidation type="list" allowBlank="1" showInputMessage="1" showErrorMessage="1" sqref="M8:M497">
      <formula1>כןלא</formula1>
    </dataValidation>
  </dataValidations>
  <pageMargins left="0.7" right="0.7" top="0.75" bottom="0.75" header="0.3" footer="0.3"/>
  <pageSetup paperSize="9" scale="38"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showRowColHeaders="0" rightToLeft="1" workbookViewId="0">
      <selection activeCell="C11" sqref="C11"/>
    </sheetView>
  </sheetViews>
  <sheetFormatPr defaultRowHeight="14.25" x14ac:dyDescent="0.2"/>
  <cols>
    <col min="1" max="1" width="13.875" customWidth="1"/>
    <col min="2" max="2" width="46.75" customWidth="1"/>
    <col min="3" max="3" width="19.375" bestFit="1" customWidth="1"/>
    <col min="4" max="4" width="27.375" bestFit="1" customWidth="1"/>
    <col min="5" max="5" width="32.5" hidden="1" customWidth="1"/>
    <col min="6" max="6" width="18.375" hidden="1" customWidth="1"/>
  </cols>
  <sheetData>
    <row r="1" spans="1:11" ht="15.75" thickBot="1" x14ac:dyDescent="0.25">
      <c r="A1" s="95"/>
      <c r="B1" s="96"/>
      <c r="C1" s="93"/>
      <c r="D1" s="91"/>
      <c r="E1" s="92"/>
      <c r="F1" s="93"/>
      <c r="G1" s="94"/>
      <c r="H1" s="95"/>
      <c r="I1" s="96"/>
      <c r="J1" s="96"/>
      <c r="K1" s="97"/>
    </row>
    <row r="2" spans="1:11" ht="15" x14ac:dyDescent="0.2">
      <c r="A2" s="174"/>
      <c r="B2" s="87"/>
      <c r="C2" s="84"/>
      <c r="D2" s="171"/>
      <c r="E2" s="92"/>
      <c r="F2" s="93"/>
      <c r="G2" s="94"/>
      <c r="H2" s="95"/>
      <c r="I2" s="96"/>
      <c r="J2" s="96"/>
      <c r="K2" s="97"/>
    </row>
    <row r="3" spans="1:11" ht="21.75" customHeight="1" x14ac:dyDescent="0.2">
      <c r="A3" s="210" t="s">
        <v>676</v>
      </c>
      <c r="B3" s="211"/>
      <c r="C3" s="211"/>
      <c r="D3" s="212"/>
      <c r="E3" s="79"/>
      <c r="F3" s="79"/>
      <c r="G3" s="79"/>
      <c r="H3" s="156"/>
      <c r="I3" s="96"/>
      <c r="J3" s="96"/>
      <c r="K3" s="97"/>
    </row>
    <row r="4" spans="1:11" x14ac:dyDescent="0.2">
      <c r="A4" s="135"/>
      <c r="B4" s="172"/>
      <c r="C4" s="172"/>
      <c r="D4" s="173"/>
    </row>
    <row r="5" spans="1:11" ht="15" x14ac:dyDescent="0.25">
      <c r="A5" s="197" t="s">
        <v>38</v>
      </c>
      <c r="B5" s="188" t="s">
        <v>36</v>
      </c>
      <c r="C5" s="188" t="s">
        <v>675</v>
      </c>
      <c r="D5" s="191" t="s">
        <v>477</v>
      </c>
      <c r="E5" s="170" t="s">
        <v>478</v>
      </c>
      <c r="F5" s="170" t="s">
        <v>479</v>
      </c>
    </row>
    <row r="6" spans="1:11" ht="15" x14ac:dyDescent="0.25">
      <c r="A6" s="178">
        <v>1.1000000000000001</v>
      </c>
      <c r="B6" s="175" t="s">
        <v>45</v>
      </c>
      <c r="C6" s="176">
        <f>COUNTIF('הצהרת המציע'!E:E,B6)</f>
        <v>9</v>
      </c>
      <c r="D6" s="179">
        <f>SUMIF('הצהרת המציע'!$D:$D,$A6,'הצהרת המציע'!L:L)/$C6</f>
        <v>0</v>
      </c>
      <c r="E6" s="121">
        <f>SUMIF('הצהרת המציע'!$D:$D,$A6,'הצהרת המציע'!O:O)/$C6</f>
        <v>0</v>
      </c>
      <c r="F6" s="121">
        <f>SUMIF('הצהרת המציע'!$D:$D,$A6,'הצהרת המציע'!Q:Q)/$C6</f>
        <v>0</v>
      </c>
    </row>
    <row r="7" spans="1:11" ht="15" x14ac:dyDescent="0.25">
      <c r="A7" s="178">
        <v>2.1</v>
      </c>
      <c r="B7" s="175" t="s">
        <v>159</v>
      </c>
      <c r="C7" s="176">
        <f>COUNTIF('הצהרת המציע'!E:E,B7)</f>
        <v>5</v>
      </c>
      <c r="D7" s="179">
        <f>SUMIF('הצהרת המציע'!$D:$D,$A7,'הצהרת המציע'!L:L)/$C7</f>
        <v>0</v>
      </c>
      <c r="E7" s="121">
        <f>SUMIF('הצהרת המציע'!$D:$D,$A7,'הצהרת המציע'!O:O)/$C7</f>
        <v>0</v>
      </c>
      <c r="F7" s="121">
        <f>SUMIF('הצהרת המציע'!$D:$D,$A7,'הצהרת המציע'!Q:Q)/$C7</f>
        <v>0</v>
      </c>
    </row>
    <row r="8" spans="1:11" ht="15" x14ac:dyDescent="0.25">
      <c r="A8" s="178">
        <v>2.2000000000000002</v>
      </c>
      <c r="B8" s="175" t="s">
        <v>143</v>
      </c>
      <c r="C8" s="176">
        <f>COUNTIF('הצהרת המציע'!E:E,B8)</f>
        <v>6</v>
      </c>
      <c r="D8" s="179">
        <f>SUMIF('הצהרת המציע'!$D:$D,$A8,'הצהרת המציע'!L:L)/$C8</f>
        <v>0</v>
      </c>
      <c r="E8" s="121">
        <f>SUMIF('הצהרת המציע'!$D:$D,$A8,'הצהרת המציע'!O:O)/$C8</f>
        <v>0</v>
      </c>
      <c r="F8" s="121">
        <f>SUMIF('הצהרת המציע'!$D:$D,$A8,'הצהרת המציע'!Q:Q)/$C8</f>
        <v>0</v>
      </c>
    </row>
    <row r="9" spans="1:11" ht="15" x14ac:dyDescent="0.25">
      <c r="A9" s="178" t="s">
        <v>51</v>
      </c>
      <c r="B9" s="175" t="s">
        <v>142</v>
      </c>
      <c r="C9" s="176">
        <f>COUNTIF('הצהרת המציע'!E:E,B9)</f>
        <v>31</v>
      </c>
      <c r="D9" s="179">
        <f>SUMIF('הצהרת המציע'!$D:$D,$A9,'הצהרת המציע'!L:L)/$C9</f>
        <v>0</v>
      </c>
      <c r="E9" s="121">
        <f>SUMIF('הצהרת המציע'!$D:$D,$A9,'הצהרת המציע'!O:O)/$C9</f>
        <v>0</v>
      </c>
      <c r="F9" s="121">
        <f>SUMIF('הצהרת המציע'!$D:$D,$A9,'הצהרת המציע'!Q:Q)/$C9</f>
        <v>0</v>
      </c>
    </row>
    <row r="10" spans="1:11" ht="15" x14ac:dyDescent="0.25">
      <c r="A10" s="178" t="s">
        <v>52</v>
      </c>
      <c r="B10" s="175" t="s">
        <v>6</v>
      </c>
      <c r="C10" s="176">
        <f>COUNTIF('הצהרת המציע'!E:E,B10)</f>
        <v>37</v>
      </c>
      <c r="D10" s="179">
        <f>SUMIF('הצהרת המציע'!$D:$D,$A10,'הצהרת המציע'!L:L)/$C10</f>
        <v>0</v>
      </c>
      <c r="E10" s="121">
        <f>SUMIF('הצהרת המציע'!$D:$D,$A10,'הצהרת המציע'!O:O)/$C10</f>
        <v>0</v>
      </c>
      <c r="F10" s="121">
        <f>SUMIF('הצהרת המציע'!$D:$D,$A10,'הצהרת המציע'!Q:Q)/$C10</f>
        <v>0</v>
      </c>
    </row>
    <row r="11" spans="1:11" ht="15" x14ac:dyDescent="0.25">
      <c r="A11" s="178" t="s">
        <v>53</v>
      </c>
      <c r="B11" s="175" t="s">
        <v>144</v>
      </c>
      <c r="C11" s="176">
        <f>COUNTIF('הצהרת המציע'!E:E,B11)</f>
        <v>10</v>
      </c>
      <c r="D11" s="179">
        <f>SUMIF('הצהרת המציע'!$D:$D,$A11,'הצהרת המציע'!L:L)/$C11</f>
        <v>0</v>
      </c>
      <c r="E11" s="121">
        <f>SUMIF('הצהרת המציע'!$D:$D,$A11,'הצהרת המציע'!O:O)/$C11</f>
        <v>0</v>
      </c>
      <c r="F11" s="121">
        <f>SUMIF('הצהרת המציע'!$D:$D,$A11,'הצהרת המציע'!Q:Q)/$C11</f>
        <v>0</v>
      </c>
    </row>
    <row r="12" spans="1:11" ht="15" x14ac:dyDescent="0.25">
      <c r="A12" s="178" t="s">
        <v>54</v>
      </c>
      <c r="B12" s="175" t="s">
        <v>145</v>
      </c>
      <c r="C12" s="176">
        <f>COUNTIF('הצהרת המציע'!E:E,B12)</f>
        <v>7</v>
      </c>
      <c r="D12" s="179">
        <f>SUMIF('הצהרת המציע'!$D:$D,$A12,'הצהרת המציע'!L:L)/$C12</f>
        <v>0</v>
      </c>
      <c r="E12" s="121">
        <f>SUMIF('הצהרת המציע'!$D:$D,$A12,'הצהרת המציע'!O:O)/$C12</f>
        <v>0</v>
      </c>
      <c r="F12" s="121">
        <f>SUMIF('הצהרת המציע'!$D:$D,$A12,'הצהרת המציע'!Q:Q)/$C12</f>
        <v>0</v>
      </c>
    </row>
    <row r="13" spans="1:11" ht="15" x14ac:dyDescent="0.25">
      <c r="A13" s="178" t="s">
        <v>55</v>
      </c>
      <c r="B13" s="175" t="s">
        <v>146</v>
      </c>
      <c r="C13" s="176">
        <f>COUNTIF('הצהרת המציע'!E:E,B13)</f>
        <v>37</v>
      </c>
      <c r="D13" s="179">
        <f>SUMIF('הצהרת המציע'!$D:$D,$A13,'הצהרת המציע'!L:L)/$C13</f>
        <v>0</v>
      </c>
      <c r="E13" s="121">
        <f>SUMIF('הצהרת המציע'!$D:$D,$A13,'הצהרת המציע'!O:O)/$C13</f>
        <v>0</v>
      </c>
      <c r="F13" s="121">
        <f>SUMIF('הצהרת המציע'!$D:$D,$A13,'הצהרת המציע'!Q:Q)/$C13</f>
        <v>0</v>
      </c>
    </row>
    <row r="14" spans="1:11" ht="15" x14ac:dyDescent="0.25">
      <c r="A14" s="178" t="s">
        <v>56</v>
      </c>
      <c r="B14" s="175" t="s">
        <v>203</v>
      </c>
      <c r="C14" s="176">
        <f>COUNTIF('הצהרת המציע'!E:E,B14)</f>
        <v>19</v>
      </c>
      <c r="D14" s="179">
        <f>SUMIF('הצהרת המציע'!$D:$D,$A14,'הצהרת המציע'!L:L)/$C14</f>
        <v>0</v>
      </c>
      <c r="E14" s="121">
        <f>SUMIF('הצהרת המציע'!$D:$D,$A14,'הצהרת המציע'!O:O)/$C14</f>
        <v>0</v>
      </c>
      <c r="F14" s="121">
        <f>SUMIF('הצהרת המציע'!$D:$D,$A14,'הצהרת המציע'!Q:Q)/$C14</f>
        <v>0</v>
      </c>
    </row>
    <row r="15" spans="1:11" ht="15" x14ac:dyDescent="0.25">
      <c r="A15" s="178" t="s">
        <v>58</v>
      </c>
      <c r="B15" s="175" t="s">
        <v>269</v>
      </c>
      <c r="C15" s="176">
        <f>COUNTIF('הצהרת המציע'!E:E,B15)</f>
        <v>9</v>
      </c>
      <c r="D15" s="179">
        <f>SUMIF('הצהרת המציע'!$D:$D,$A15,'הצהרת המציע'!L:L)/$C15</f>
        <v>0</v>
      </c>
      <c r="E15" s="121">
        <f>SUMIF('הצהרת המציע'!$D:$D,$A15,'הצהרת המציע'!O:O)/$C15</f>
        <v>0</v>
      </c>
      <c r="F15" s="121">
        <f>SUMIF('הצהרת המציע'!$D:$D,$A15,'הצהרת המציע'!Q:Q)/$C15</f>
        <v>0</v>
      </c>
    </row>
    <row r="16" spans="1:11" ht="15" x14ac:dyDescent="0.25">
      <c r="A16" s="178" t="s">
        <v>60</v>
      </c>
      <c r="B16" s="175" t="s">
        <v>7</v>
      </c>
      <c r="C16" s="176">
        <f>COUNTIF('הצהרת המציע'!E:E,B16)</f>
        <v>28</v>
      </c>
      <c r="D16" s="179">
        <f>SUMIF('הצהרת המציע'!$D:$D,$A16,'הצהרת המציע'!L:L)/$C16</f>
        <v>0</v>
      </c>
      <c r="E16" s="121">
        <f>SUMIF('הצהרת המציע'!$D:$D,$A16,'הצהרת המציע'!O:O)/$C16</f>
        <v>0</v>
      </c>
      <c r="F16" s="121">
        <f>SUMIF('הצהרת המציע'!$D:$D,$A16,'הצהרת המציע'!Q:Q)/$C16</f>
        <v>0</v>
      </c>
    </row>
    <row r="17" spans="1:6" ht="15" x14ac:dyDescent="0.25">
      <c r="A17" s="178" t="s">
        <v>61</v>
      </c>
      <c r="B17" s="175" t="s">
        <v>102</v>
      </c>
      <c r="C17" s="176">
        <f>COUNTIF('הצהרת המציע'!E:E,B17)</f>
        <v>6</v>
      </c>
      <c r="D17" s="179">
        <f>SUMIF('הצהרת המציע'!$D:$D,$A17,'הצהרת המציע'!L:L)/$C17</f>
        <v>0</v>
      </c>
      <c r="E17" s="121">
        <f>SUMIF('הצהרת המציע'!$D:$D,$A17,'הצהרת המציע'!O:O)/$C17</f>
        <v>0</v>
      </c>
      <c r="F17" s="121">
        <f>SUMIF('הצהרת המציע'!$D:$D,$A17,'הצהרת המציע'!Q:Q)/$C17</f>
        <v>0</v>
      </c>
    </row>
    <row r="18" spans="1:6" ht="15" x14ac:dyDescent="0.25">
      <c r="A18" s="178" t="s">
        <v>462</v>
      </c>
      <c r="B18" s="175" t="s">
        <v>565</v>
      </c>
      <c r="C18" s="176">
        <f>COUNTIF('הצהרת המציע'!E:E,B18)</f>
        <v>1</v>
      </c>
      <c r="D18" s="179">
        <f>SUMIF('הצהרת המציע'!$D:$D,$A18,'הצהרת המציע'!L:L)/$C18</f>
        <v>0</v>
      </c>
      <c r="E18" s="121">
        <f>SUMIF('הצהרת המציע'!$D:$D,$A18,'הצהרת המציע'!O:O)/$C18</f>
        <v>0</v>
      </c>
      <c r="F18" s="121">
        <f>SUMIF('הצהרת המציע'!$D:$D,$A18,'הצהרת המציע'!Q:Q)/$C18</f>
        <v>0</v>
      </c>
    </row>
    <row r="19" spans="1:6" ht="15" x14ac:dyDescent="0.25">
      <c r="A19" s="178" t="s">
        <v>64</v>
      </c>
      <c r="B19" s="175" t="s">
        <v>158</v>
      </c>
      <c r="C19" s="176">
        <f>COUNTIF('הצהרת המציע'!E:E,B19)</f>
        <v>8</v>
      </c>
      <c r="D19" s="179">
        <f>SUMIF('הצהרת המציע'!$D:$D,$A19,'הצהרת המציע'!L:L)/$C19</f>
        <v>0</v>
      </c>
      <c r="E19" s="121">
        <f>SUMIF('הצהרת המציע'!$D:$D,$A19,'הצהרת המציע'!O:O)/$C19</f>
        <v>0</v>
      </c>
      <c r="F19" s="121">
        <f>SUMIF('הצהרת המציע'!$D:$D,$A19,'הצהרת המציע'!Q:Q)/$C19</f>
        <v>0</v>
      </c>
    </row>
    <row r="20" spans="1:6" ht="15" x14ac:dyDescent="0.25">
      <c r="A20" s="178" t="s">
        <v>65</v>
      </c>
      <c r="B20" s="175" t="s">
        <v>640</v>
      </c>
      <c r="C20" s="176">
        <f>COUNTIF('הצהרת המציע'!E:E,B20)</f>
        <v>23</v>
      </c>
      <c r="D20" s="179">
        <f>SUMIF('הצהרת המציע'!$D:$D,$A20,'הצהרת המציע'!L:L)/$C20</f>
        <v>0</v>
      </c>
      <c r="E20" s="121">
        <f>SUMIF('הצהרת המציע'!$D:$D,$A20,'הצהרת המציע'!O:O)/$C20</f>
        <v>0</v>
      </c>
      <c r="F20" s="121">
        <f>SUMIF('הצהרת המציע'!$D:$D,$A20,'הצהרת המציע'!Q:Q)/$C20</f>
        <v>0</v>
      </c>
    </row>
    <row r="21" spans="1:6" ht="15" x14ac:dyDescent="0.25">
      <c r="A21" s="178" t="s">
        <v>66</v>
      </c>
      <c r="B21" s="175" t="s">
        <v>161</v>
      </c>
      <c r="C21" s="176">
        <f>COUNTIF('הצהרת המציע'!E:E,B21)</f>
        <v>1</v>
      </c>
      <c r="D21" s="179">
        <f>SUMIF('הצהרת המציע'!$D:$D,$A21,'הצהרת המציע'!L:L)/$C21</f>
        <v>0</v>
      </c>
      <c r="E21" s="121">
        <f>SUMIF('הצהרת המציע'!$D:$D,$A21,'הצהרת המציע'!O:O)/$C21</f>
        <v>0</v>
      </c>
      <c r="F21" s="121">
        <f>SUMIF('הצהרת המציע'!$D:$D,$A21,'הצהרת המציע'!Q:Q)/$C21</f>
        <v>0</v>
      </c>
    </row>
    <row r="22" spans="1:6" ht="15" x14ac:dyDescent="0.25">
      <c r="A22" s="178" t="s">
        <v>67</v>
      </c>
      <c r="B22" s="175" t="s">
        <v>463</v>
      </c>
      <c r="C22" s="176">
        <f>COUNTIF('הצהרת המציע'!E:E,B22)</f>
        <v>43</v>
      </c>
      <c r="D22" s="179">
        <f>SUMIF('הצהרת המציע'!$D:$D,$A22,'הצהרת המציע'!L:L)/$C22</f>
        <v>0</v>
      </c>
      <c r="E22" s="121">
        <f>SUMIF('הצהרת המציע'!$D:$D,$A22,'הצהרת המציע'!O:O)/$C22</f>
        <v>0</v>
      </c>
      <c r="F22" s="121">
        <f>SUMIF('הצהרת המציע'!$D:$D,$A22,'הצהרת המציע'!Q:Q)/$C22</f>
        <v>0</v>
      </c>
    </row>
    <row r="23" spans="1:6" ht="15" x14ac:dyDescent="0.25">
      <c r="A23" s="178" t="s">
        <v>68</v>
      </c>
      <c r="B23" s="175" t="s">
        <v>150</v>
      </c>
      <c r="C23" s="176">
        <f>COUNTIF('הצהרת המציע'!E:E,B23)</f>
        <v>14</v>
      </c>
      <c r="D23" s="179">
        <f>SUMIF('הצהרת המציע'!$D:$D,$A23,'הצהרת המציע'!L:L)/$C23</f>
        <v>0</v>
      </c>
      <c r="E23" s="121">
        <f>SUMIF('הצהרת המציע'!$D:$D,$A23,'הצהרת המציע'!O:O)/$C23</f>
        <v>0</v>
      </c>
      <c r="F23" s="121">
        <f>SUMIF('הצהרת המציע'!$D:$D,$A23,'הצהרת המציע'!Q:Q)/$C23</f>
        <v>0</v>
      </c>
    </row>
    <row r="24" spans="1:6" ht="15" x14ac:dyDescent="0.25">
      <c r="A24" s="178" t="s">
        <v>69</v>
      </c>
      <c r="B24" s="175" t="s">
        <v>151</v>
      </c>
      <c r="C24" s="176">
        <f>COUNTIF('הצהרת המציע'!E:E,B24)</f>
        <v>6</v>
      </c>
      <c r="D24" s="179">
        <f>SUMIF('הצהרת המציע'!$D:$D,$A24,'הצהרת המציע'!L:L)/$C24</f>
        <v>0</v>
      </c>
      <c r="E24" s="121">
        <f>SUMIF('הצהרת המציע'!$D:$D,$A24,'הצהרת המציע'!O:O)/$C24</f>
        <v>0</v>
      </c>
      <c r="F24" s="121">
        <f>SUMIF('הצהרת המציע'!$D:$D,$A24,'הצהרת המציע'!Q:Q)/$C24</f>
        <v>0</v>
      </c>
    </row>
    <row r="25" spans="1:6" ht="15" x14ac:dyDescent="0.25">
      <c r="A25" s="178" t="s">
        <v>70</v>
      </c>
      <c r="B25" s="175" t="s">
        <v>569</v>
      </c>
      <c r="C25" s="176">
        <f>COUNTIF('הצהרת המציע'!E:E,B25)</f>
        <v>3</v>
      </c>
      <c r="D25" s="179">
        <f>SUMIF('הצהרת המציע'!$D:$D,$A25,'הצהרת המציע'!L:L)/$C25</f>
        <v>0</v>
      </c>
      <c r="E25" s="121">
        <f>SUMIF('הצהרת המציע'!$D:$D,$A25,'הצהרת המציע'!O:O)/$C25</f>
        <v>0</v>
      </c>
      <c r="F25" s="121">
        <f>SUMIF('הצהרת המציע'!$D:$D,$A25,'הצהרת המציע'!Q:Q)/$C25</f>
        <v>0</v>
      </c>
    </row>
    <row r="26" spans="1:6" ht="15" x14ac:dyDescent="0.25">
      <c r="A26" s="178" t="s">
        <v>464</v>
      </c>
      <c r="B26" s="175" t="s">
        <v>465</v>
      </c>
      <c r="C26" s="176">
        <f>COUNTIF('הצהרת המציע'!E:E,B26)</f>
        <v>3</v>
      </c>
      <c r="D26" s="179">
        <f>SUMIF('הצהרת המציע'!$D:$D,$A26,'הצהרת המציע'!L:L)/$C26</f>
        <v>0</v>
      </c>
      <c r="E26" s="121">
        <f>SUMIF('הצהרת המציע'!$D:$D,$A26,'הצהרת המציע'!O:O)/$C26</f>
        <v>0</v>
      </c>
      <c r="F26" s="121">
        <f>SUMIF('הצהרת המציע'!$D:$D,$A26,'הצהרת המציע'!Q:Q)/$C26</f>
        <v>0</v>
      </c>
    </row>
    <row r="27" spans="1:6" ht="15" x14ac:dyDescent="0.25">
      <c r="A27" s="178" t="s">
        <v>93</v>
      </c>
      <c r="B27" s="175" t="s">
        <v>542</v>
      </c>
      <c r="C27" s="176">
        <f>COUNTIF('הצהרת המציע'!E:E,B27)</f>
        <v>7</v>
      </c>
      <c r="D27" s="179">
        <f>SUMIF('הצהרת המציע'!$D:$D,$A27,'הצהרת המציע'!L:L)/$C27</f>
        <v>0</v>
      </c>
      <c r="E27" s="121">
        <f>SUMIF('הצהרת המציע'!$D:$D,$A27,'הצהרת המציע'!O:O)/$C27</f>
        <v>0</v>
      </c>
      <c r="F27" s="121">
        <f>SUMIF('הצהרת המציע'!$D:$D,$A27,'הצהרת המציע'!Q:Q)/$C27</f>
        <v>0</v>
      </c>
    </row>
    <row r="28" spans="1:6" ht="15" x14ac:dyDescent="0.25">
      <c r="A28" s="178" t="s">
        <v>139</v>
      </c>
      <c r="B28" s="175" t="s">
        <v>165</v>
      </c>
      <c r="C28" s="176">
        <f>COUNTIF('הצהרת המציע'!E:E,B28)</f>
        <v>6</v>
      </c>
      <c r="D28" s="179">
        <f>SUMIF('הצהרת המציע'!$D:$D,$A28,'הצהרת המציע'!L:L)/$C28</f>
        <v>0</v>
      </c>
      <c r="E28" s="121">
        <f>SUMIF('הצהרת המציע'!$D:$D,$A28,'הצהרת המציע'!O:O)/$C28</f>
        <v>0</v>
      </c>
      <c r="F28" s="121">
        <f>SUMIF('הצהרת המציע'!$D:$D,$A28,'הצהרת המציע'!Q:Q)/$C28</f>
        <v>0</v>
      </c>
    </row>
    <row r="29" spans="1:6" ht="15" x14ac:dyDescent="0.25">
      <c r="A29" s="178" t="s">
        <v>140</v>
      </c>
      <c r="B29" s="175" t="s">
        <v>543</v>
      </c>
      <c r="C29" s="176">
        <f>COUNTIF('הצהרת המציע'!E:E,B29)</f>
        <v>3</v>
      </c>
      <c r="D29" s="179">
        <f>SUMIF('הצהרת המציע'!$D:$D,$A29,'הצהרת המציע'!L:L)/$C29</f>
        <v>0</v>
      </c>
      <c r="E29" s="121">
        <f>SUMIF('הצהרת המציע'!$D:$D,$A29,'הצהרת המציע'!O:O)/$C29</f>
        <v>0</v>
      </c>
      <c r="F29" s="121">
        <f>SUMIF('הצהרת המציע'!$D:$D,$A29,'הצהרת המציע'!Q:Q)/$C29</f>
        <v>0</v>
      </c>
    </row>
    <row r="30" spans="1:6" ht="15" x14ac:dyDescent="0.25">
      <c r="A30" s="178" t="s">
        <v>141</v>
      </c>
      <c r="B30" s="175" t="s">
        <v>163</v>
      </c>
      <c r="C30" s="176">
        <f>COUNTIF('הצהרת המציע'!E:E,B30)</f>
        <v>3</v>
      </c>
      <c r="D30" s="179">
        <f>SUMIF('הצהרת המציע'!$D:$D,$A30,'הצהרת המציע'!L:L)/$C30</f>
        <v>0</v>
      </c>
      <c r="E30" s="121">
        <f>SUMIF('הצהרת המציע'!$D:$D,$A30,'הצהרת המציע'!O:O)/$C30</f>
        <v>0</v>
      </c>
      <c r="F30" s="121">
        <f>SUMIF('הצהרת המציע'!$D:$D,$A30,'הצהרת המציע'!Q:Q)/$C30</f>
        <v>0</v>
      </c>
    </row>
    <row r="31" spans="1:6" ht="15" x14ac:dyDescent="0.25">
      <c r="A31" s="178" t="s">
        <v>94</v>
      </c>
      <c r="B31" s="175" t="s">
        <v>324</v>
      </c>
      <c r="C31" s="176">
        <f>COUNTIF('הצהרת המציע'!E:E,B31)</f>
        <v>4</v>
      </c>
      <c r="D31" s="179">
        <f>SUMIF('הצהרת המציע'!$D:$D,$A31,'הצהרת המציע'!L:L)/$C31</f>
        <v>0</v>
      </c>
      <c r="E31" s="121">
        <f>SUMIF('הצהרת המציע'!$D:$D,$A31,'הצהרת המציע'!O:O)/$C31</f>
        <v>0</v>
      </c>
      <c r="F31" s="121">
        <f>SUMIF('הצהרת המציע'!$D:$D,$A31,'הצהרת המציע'!Q:Q)/$C31</f>
        <v>0</v>
      </c>
    </row>
    <row r="32" spans="1:6" ht="15" x14ac:dyDescent="0.25">
      <c r="A32" s="178" t="s">
        <v>95</v>
      </c>
      <c r="B32" s="175" t="s">
        <v>325</v>
      </c>
      <c r="C32" s="176">
        <f>COUNTIF('הצהרת המציע'!E:E,B32)</f>
        <v>4</v>
      </c>
      <c r="D32" s="179">
        <f>SUMIF('הצהרת המציע'!$D:$D,$A32,'הצהרת המציע'!L:L)/$C32</f>
        <v>0</v>
      </c>
      <c r="E32" s="121">
        <f>SUMIF('הצהרת המציע'!$D:$D,$A32,'הצהרת המציע'!O:O)/$C32</f>
        <v>0</v>
      </c>
      <c r="F32" s="121">
        <f>SUMIF('הצהרת המציע'!$D:$D,$A32,'הצהרת המציע'!Q:Q)/$C32</f>
        <v>0</v>
      </c>
    </row>
    <row r="33" spans="1:6" ht="15" x14ac:dyDescent="0.25">
      <c r="A33" s="178" t="s">
        <v>96</v>
      </c>
      <c r="B33" s="175" t="s">
        <v>319</v>
      </c>
      <c r="C33" s="176">
        <f>COUNTIF('הצהרת המציע'!E:E,B33)</f>
        <v>6</v>
      </c>
      <c r="D33" s="179">
        <f>SUMIF('הצהרת המציע'!$D:$D,$A33,'הצהרת המציע'!L:L)/$C33</f>
        <v>0</v>
      </c>
      <c r="E33" s="121">
        <f>SUMIF('הצהרת המציע'!$D:$D,$A33,'הצהרת המציע'!O:O)/$C33</f>
        <v>0</v>
      </c>
      <c r="F33" s="121">
        <f>SUMIF('הצהרת המציע'!$D:$D,$A33,'הצהרת המציע'!Q:Q)/$C33</f>
        <v>0</v>
      </c>
    </row>
    <row r="34" spans="1:6" ht="15" x14ac:dyDescent="0.25">
      <c r="A34" s="178" t="s">
        <v>97</v>
      </c>
      <c r="B34" s="175" t="s">
        <v>323</v>
      </c>
      <c r="C34" s="176">
        <f>COUNTIF('הצהרת המציע'!E:E,B34)</f>
        <v>2</v>
      </c>
      <c r="D34" s="179">
        <f>SUMIF('הצהרת המציע'!$D:$D,$A34,'הצהרת המציע'!L:L)/$C34</f>
        <v>0</v>
      </c>
      <c r="E34" s="121">
        <f>SUMIF('הצהרת המציע'!$D:$D,$A34,'הצהרת המציע'!O:O)/$C34</f>
        <v>0</v>
      </c>
      <c r="F34" s="121">
        <f>SUMIF('הצהרת המציע'!$D:$D,$A34,'הצהרת המציע'!Q:Q)/$C34</f>
        <v>0</v>
      </c>
    </row>
    <row r="35" spans="1:6" ht="15" x14ac:dyDescent="0.25">
      <c r="A35" s="178" t="s">
        <v>529</v>
      </c>
      <c r="B35" s="175" t="s">
        <v>316</v>
      </c>
      <c r="C35" s="176">
        <f>COUNTIF('הצהרת המציע'!E:E,B35)</f>
        <v>5</v>
      </c>
      <c r="D35" s="179">
        <f>SUMIF('הצהרת המציע'!$D:$D,$A35,'הצהרת המציע'!L:L)/$C35</f>
        <v>0</v>
      </c>
      <c r="E35" s="121">
        <f>SUMIF('הצהרת המציע'!$D:$D,$A35,'הצהרת המציע'!O:O)/$C35</f>
        <v>0</v>
      </c>
      <c r="F35" s="121">
        <f>SUMIF('הצהרת המציע'!$D:$D,$A35,'הצהרת המציע'!Q:Q)/$C35</f>
        <v>0</v>
      </c>
    </row>
    <row r="36" spans="1:6" ht="15" x14ac:dyDescent="0.25">
      <c r="A36" s="178" t="s">
        <v>530</v>
      </c>
      <c r="B36" s="175" t="s">
        <v>152</v>
      </c>
      <c r="C36" s="176">
        <f>COUNTIF('הצהרת המציע'!E:E,B36)</f>
        <v>13</v>
      </c>
      <c r="D36" s="179">
        <f>SUMIF('הצהרת המציע'!$D:$D,$A36,'הצהרת המציע'!L:L)/$C36</f>
        <v>0</v>
      </c>
      <c r="E36" s="121">
        <f>SUMIF('הצהרת המציע'!$D:$D,$A36,'הצהרת המציע'!O:O)/$C36</f>
        <v>0</v>
      </c>
      <c r="F36" s="121">
        <f>SUMIF('הצהרת המציע'!$D:$D,$A36,'הצהרת המציע'!Q:Q)/$C36</f>
        <v>0</v>
      </c>
    </row>
    <row r="37" spans="1:6" ht="15" x14ac:dyDescent="0.25">
      <c r="A37" s="178" t="s">
        <v>531</v>
      </c>
      <c r="B37" s="175" t="s">
        <v>8</v>
      </c>
      <c r="C37" s="176">
        <f>COUNTIF('הצהרת המציע'!E:E,B37)</f>
        <v>5</v>
      </c>
      <c r="D37" s="179">
        <f>SUMIF('הצהרת המציע'!$D:$D,$A37,'הצהרת המציע'!L:L)/$C37</f>
        <v>0</v>
      </c>
      <c r="E37" s="121">
        <f>SUMIF('הצהרת המציע'!$D:$D,$A37,'הצהרת המציע'!O:O)/$C37</f>
        <v>0</v>
      </c>
      <c r="F37" s="121">
        <f>SUMIF('הצהרת המציע'!$D:$D,$A37,'הצהרת המציע'!Q:Q)/$C37</f>
        <v>0</v>
      </c>
    </row>
    <row r="38" spans="1:6" ht="15" x14ac:dyDescent="0.25">
      <c r="A38" s="178" t="s">
        <v>532</v>
      </c>
      <c r="B38" s="175" t="s">
        <v>326</v>
      </c>
      <c r="C38" s="176">
        <f>COUNTIF('הצהרת המציע'!E:E,B38)</f>
        <v>11</v>
      </c>
      <c r="D38" s="179">
        <f>SUMIF('הצהרת המציע'!$D:$D,$A38,'הצהרת המציע'!L:L)/$C38</f>
        <v>0</v>
      </c>
      <c r="E38" s="121">
        <f>SUMIF('הצהרת המציע'!$D:$D,$A38,'הצהרת המציע'!O:O)/$C38</f>
        <v>0</v>
      </c>
      <c r="F38" s="121">
        <f>SUMIF('הצהרת המציע'!$D:$D,$A38,'הצהרת המציע'!Q:Q)/$C38</f>
        <v>0</v>
      </c>
    </row>
    <row r="39" spans="1:6" ht="15" x14ac:dyDescent="0.25">
      <c r="A39" s="178" t="s">
        <v>533</v>
      </c>
      <c r="B39" s="175" t="s">
        <v>110</v>
      </c>
      <c r="C39" s="176">
        <f>COUNTIF('הצהרת המציע'!E:E,B39)</f>
        <v>29</v>
      </c>
      <c r="D39" s="179">
        <f>SUMIF('הצהרת המציע'!$D:$D,$A39,'הצהרת המציע'!L:L)/$C39</f>
        <v>0</v>
      </c>
      <c r="E39" s="121">
        <f>SUMIF('הצהרת המציע'!$D:$D,$A39,'הצהרת המציע'!O:O)/$C39</f>
        <v>0</v>
      </c>
      <c r="F39" s="121">
        <f>SUMIF('הצהרת המציע'!$D:$D,$A39,'הצהרת המציע'!Q:Q)/$C39</f>
        <v>0</v>
      </c>
    </row>
    <row r="40" spans="1:6" ht="15" x14ac:dyDescent="0.25">
      <c r="A40" s="178" t="s">
        <v>534</v>
      </c>
      <c r="B40" s="175" t="s">
        <v>344</v>
      </c>
      <c r="C40" s="176">
        <f>COUNTIF('הצהרת המציע'!E:E,B40)</f>
        <v>4</v>
      </c>
      <c r="D40" s="179">
        <f>SUMIF('הצהרת המציע'!$D:$D,$A40,'הצהרת המציע'!L:L)/$C40</f>
        <v>0</v>
      </c>
      <c r="E40" s="121">
        <f>SUMIF('הצהרת המציע'!$D:$D,$A40,'הצהרת המציע'!O:O)/$C40</f>
        <v>0</v>
      </c>
      <c r="F40" s="121">
        <f>SUMIF('הצהרת המציע'!$D:$D,$A40,'הצהרת המציע'!Q:Q)/$C40</f>
        <v>0</v>
      </c>
    </row>
    <row r="41" spans="1:6" ht="15" x14ac:dyDescent="0.25">
      <c r="A41" s="178" t="s">
        <v>111</v>
      </c>
      <c r="B41" s="175" t="s">
        <v>49</v>
      </c>
      <c r="C41" s="176">
        <f>COUNTIF('הצהרת המציע'!E:E,B41)</f>
        <v>8</v>
      </c>
      <c r="D41" s="179">
        <f>SUMIF('הצהרת המציע'!$D:$D,$A41,'הצהרת המציע'!L:L)/$C41</f>
        <v>0</v>
      </c>
      <c r="E41" s="121">
        <f>SUMIF('הצהרת המציע'!$D:$D,$A41,'הצהרת המציע'!O:O)/$C41</f>
        <v>0</v>
      </c>
      <c r="F41" s="121">
        <f>SUMIF('הצהרת המציע'!$D:$D,$A41,'הצהרת המציע'!Q:Q)/$C41</f>
        <v>0</v>
      </c>
    </row>
    <row r="42" spans="1:6" ht="15" x14ac:dyDescent="0.25">
      <c r="A42" s="178" t="s">
        <v>123</v>
      </c>
      <c r="B42" s="175" t="s">
        <v>680</v>
      </c>
      <c r="C42" s="176">
        <f>COUNTIF('הצהרת המציע'!E:E,B42)</f>
        <v>7</v>
      </c>
      <c r="D42" s="179">
        <f>SUMIF('הצהרת המציע'!$D:$D,$A42,'הצהרת המציע'!L:L)/$C42</f>
        <v>0</v>
      </c>
      <c r="E42" s="121">
        <f>SUMIF('הצהרת המציע'!$D:$D,$A42,'הצהרת המציע'!O:O)/$C42</f>
        <v>0</v>
      </c>
      <c r="F42" s="121">
        <f>SUMIF('הצהרת המציע'!$D:$D,$A42,'הצהרת המציע'!Q:Q)/$C42</f>
        <v>0</v>
      </c>
    </row>
    <row r="43" spans="1:6" ht="15" x14ac:dyDescent="0.25">
      <c r="A43" s="178">
        <v>9.1</v>
      </c>
      <c r="B43" s="175" t="s">
        <v>355</v>
      </c>
      <c r="C43" s="176">
        <f>COUNTIF('הצהרת המציע'!E:E,B43)</f>
        <v>18</v>
      </c>
      <c r="D43" s="179">
        <f>SUMIF('הצהרת המציע'!$D:$D,$A43,'הצהרת המציע'!L:L)/$C43</f>
        <v>0</v>
      </c>
      <c r="E43" s="121">
        <f>SUMIF('הצהרת המציע'!$D:$D,$A43,'הצהרת המציע'!O:O)/$C43</f>
        <v>0</v>
      </c>
      <c r="F43" s="121">
        <f>SUMIF('הצהרת המציע'!$D:$D,$A43,'הצהרת המציע'!Q:Q)/$C43</f>
        <v>0</v>
      </c>
    </row>
    <row r="44" spans="1:6" ht="15" x14ac:dyDescent="0.25">
      <c r="A44" s="178">
        <v>10.1</v>
      </c>
      <c r="B44" s="175" t="s">
        <v>409</v>
      </c>
      <c r="C44" s="176">
        <f>COUNTIF('הצהרת המציע'!E:E,B44)</f>
        <v>14</v>
      </c>
      <c r="D44" s="179">
        <f>SUMIF('הצהרת המציע'!$D:$D,$A44,'הצהרת המציע'!L:L)/$C44</f>
        <v>0</v>
      </c>
      <c r="E44" s="121">
        <f>SUMIF('הצהרת המציע'!$D:$D,$A44,'הצהרת המציע'!O:O)/$C44</f>
        <v>0</v>
      </c>
      <c r="F44" s="121">
        <f>SUMIF('הצהרת המציע'!$D:$D,$A44,'הצהרת המציע'!Q:Q)/$C44</f>
        <v>0</v>
      </c>
    </row>
    <row r="45" spans="1:6" ht="15" x14ac:dyDescent="0.25">
      <c r="A45" s="178" t="s">
        <v>535</v>
      </c>
      <c r="B45" s="175" t="s">
        <v>13</v>
      </c>
      <c r="C45" s="176">
        <f>COUNTIF('הצהרת המציע'!E:E,B45)</f>
        <v>9</v>
      </c>
      <c r="D45" s="179">
        <f>SUMIF('הצהרת המציע'!$D:$D,$A45,'הצהרת המציע'!L:L)/$C45</f>
        <v>0</v>
      </c>
      <c r="E45" s="121">
        <f>SUMIF('הצהרת המציע'!$D:$D,$A45,'הצהרת המציע'!O:O)/$C45</f>
        <v>0</v>
      </c>
      <c r="F45" s="121">
        <f>SUMIF('הצהרת המציע'!$D:$D,$A45,'הצהרת המציע'!Q:Q)/$C45</f>
        <v>0</v>
      </c>
    </row>
    <row r="46" spans="1:6" ht="15" x14ac:dyDescent="0.25">
      <c r="A46" s="178" t="s">
        <v>536</v>
      </c>
      <c r="B46" s="175" t="s">
        <v>157</v>
      </c>
      <c r="C46" s="176">
        <f>COUNTIF('הצהרת המציע'!E:E,B46)</f>
        <v>2</v>
      </c>
      <c r="D46" s="179">
        <f>SUMIF('הצהרת המציע'!$D:$D,$A46,'הצהרת המציע'!L:L)/$C46</f>
        <v>0</v>
      </c>
      <c r="E46" s="121">
        <f>SUMIF('הצהרת המציע'!$D:$D,$A46,'הצהרת המציע'!O:O)/$C46</f>
        <v>0</v>
      </c>
      <c r="F46" s="121">
        <f>SUMIF('הצהרת המציע'!$D:$D,$A46,'הצהרת המציע'!Q:Q)/$C46</f>
        <v>0</v>
      </c>
    </row>
    <row r="47" spans="1:6" ht="15" x14ac:dyDescent="0.25">
      <c r="A47" s="178" t="s">
        <v>126</v>
      </c>
      <c r="B47" s="175" t="s">
        <v>35</v>
      </c>
      <c r="C47" s="176">
        <f>COUNTIF('הצהרת המציע'!E:E,B47)</f>
        <v>3</v>
      </c>
      <c r="D47" s="179">
        <f>SUMIF('הצהרת המציע'!$D:$D,$A47,'הצהרת המציע'!L:L)/$C47</f>
        <v>0</v>
      </c>
      <c r="E47" s="121">
        <f>SUMIF('הצהרת המציע'!$D:$D,$A47,'הצהרת המציע'!O:O)/$C47</f>
        <v>0</v>
      </c>
      <c r="F47" s="121">
        <f>SUMIF('הצהרת המציע'!$D:$D,$A47,'הצהרת המציע'!Q:Q)/$C47</f>
        <v>0</v>
      </c>
    </row>
    <row r="48" spans="1:6" ht="15" x14ac:dyDescent="0.25">
      <c r="A48" s="178" t="s">
        <v>537</v>
      </c>
      <c r="B48" s="175" t="s">
        <v>419</v>
      </c>
      <c r="C48" s="176">
        <f>COUNTIF('הצהרת המציע'!E:E,B48)</f>
        <v>10</v>
      </c>
      <c r="D48" s="179">
        <f>SUMIF('הצהרת המציע'!$D:$D,$A48,'הצהרת המציע'!L:L)/$C48</f>
        <v>0</v>
      </c>
      <c r="E48" s="121">
        <f>SUMIF('הצהרת המציע'!$D:$D,$A48,'הצהרת המציע'!O:O)/$C48</f>
        <v>0</v>
      </c>
      <c r="F48" s="121">
        <f>SUMIF('הצהרת המציע'!$D:$D,$A48,'הצהרת המציע'!Q:Q)/$C48</f>
        <v>0</v>
      </c>
    </row>
    <row r="49" spans="1:6" ht="15" x14ac:dyDescent="0.25">
      <c r="A49" s="178" t="s">
        <v>129</v>
      </c>
      <c r="B49" s="175" t="s">
        <v>171</v>
      </c>
      <c r="C49" s="176">
        <f>COUNTIF('הצהרת המציע'!E:E,B49)</f>
        <v>1</v>
      </c>
      <c r="D49" s="179">
        <f>SUMIF('הצהרת המציע'!$D:$D,$A49,'הצהרת המציע'!L:L)/$C49</f>
        <v>0</v>
      </c>
      <c r="E49" s="121">
        <f>SUMIF('הצהרת המציע'!$D:$D,$A49,'הצהרת המציע'!O:O)/$C49</f>
        <v>0</v>
      </c>
      <c r="F49" s="121">
        <f>SUMIF('הצהרת המציע'!$D:$D,$A49,'הצהרת המציע'!Q:Q)/$C49</f>
        <v>0</v>
      </c>
    </row>
    <row r="50" spans="1:6" ht="15" x14ac:dyDescent="0.25">
      <c r="A50" s="178" t="s">
        <v>491</v>
      </c>
      <c r="B50" s="175" t="s">
        <v>484</v>
      </c>
      <c r="C50" s="176">
        <f>COUNTIF('הצהרת המציע'!E:E,B50)</f>
        <v>5</v>
      </c>
      <c r="D50" s="179">
        <f>SUMIF('הצהרת המציע'!$D:$D,$A50,'הצהרת המציע'!L:L)/$C50</f>
        <v>0</v>
      </c>
      <c r="E50" s="121">
        <f>SUMIF('הצהרת המציע'!$D:$D,$A50,'הצהרת המציע'!O:O)/$C50</f>
        <v>0</v>
      </c>
      <c r="F50" s="121">
        <f>SUMIF('הצהרת המציע'!$D:$D,$A50,'הצהרת המציע'!Q:Q)/$C50</f>
        <v>0</v>
      </c>
    </row>
    <row r="51" spans="1:6" ht="15" x14ac:dyDescent="0.25">
      <c r="A51" s="178" t="s">
        <v>492</v>
      </c>
      <c r="B51" s="175" t="s">
        <v>674</v>
      </c>
      <c r="C51" s="176">
        <f>COUNTIF('הצהרת המציע'!E:E,B51)</f>
        <v>1</v>
      </c>
      <c r="D51" s="179">
        <f>SUMIF('הצהרת המציע'!$D:$D,$A51,'הצהרת המציע'!L:L)/$C51</f>
        <v>0</v>
      </c>
      <c r="E51" s="121">
        <f>SUMIF('הצהרת המציע'!$D:$D,$A51,'הצהרת המציע'!O:O)/$C51</f>
        <v>0</v>
      </c>
      <c r="F51" s="121">
        <f>SUMIF('הצהרת המציע'!$D:$D,$A51,'הצהרת המציע'!Q:Q)/$C51</f>
        <v>0</v>
      </c>
    </row>
    <row r="52" spans="1:6" ht="15.75" thickBot="1" x14ac:dyDescent="0.3">
      <c r="A52" s="180" t="s">
        <v>538</v>
      </c>
      <c r="B52" s="181" t="s">
        <v>0</v>
      </c>
      <c r="C52" s="182">
        <f>COUNTIF('הצהרת המציע'!E:E,B52)</f>
        <v>4</v>
      </c>
      <c r="D52" s="183">
        <f>SUMIF('הצהרת המציע'!$D:$D,$A52,'הצהרת המציע'!L:L)/$C52</f>
        <v>0</v>
      </c>
      <c r="E52" s="121">
        <f>SUMIF('הצהרת המציע'!$D:$D,$A52,'הצהרת המציע'!O:O)/$C52</f>
        <v>0</v>
      </c>
      <c r="F52" s="121">
        <f>SUMIF('הצהרת המציע'!$D:$D,$A52,'הצהרת המציע'!Q:Q)/$C52</f>
        <v>0</v>
      </c>
    </row>
  </sheetData>
  <mergeCells count="1">
    <mergeCell ref="A3:D3"/>
  </mergeCells>
  <pageMargins left="0.7" right="0.7" top="0.75" bottom="0.75" header="0.3" footer="0.3"/>
  <pageSetup paperSize="9" orientation="portrait" verticalDpi="0" r:id="rId1"/>
  <ignoredErrors>
    <ignoredError sqref="A9:A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rightToLeft="1" workbookViewId="0">
      <selection activeCell="B43" sqref="B43"/>
    </sheetView>
  </sheetViews>
  <sheetFormatPr defaultRowHeight="14.25" x14ac:dyDescent="0.2"/>
  <cols>
    <col min="1" max="1" width="8.25" style="15" bestFit="1" customWidth="1"/>
    <col min="2" max="2" width="41.875" style="15" customWidth="1"/>
    <col min="3" max="3" width="21.75" style="15" customWidth="1"/>
    <col min="4" max="4" width="21.75" style="122" customWidth="1"/>
    <col min="5" max="5" width="21.75" style="15" customWidth="1"/>
    <col min="6" max="7" width="8.125" customWidth="1"/>
    <col min="8" max="8" width="18.375" customWidth="1"/>
    <col min="9" max="10" width="18.375" bestFit="1" customWidth="1"/>
  </cols>
  <sheetData>
    <row r="1" spans="1:7" x14ac:dyDescent="0.2">
      <c r="A1" s="185"/>
      <c r="B1" s="185"/>
      <c r="C1" s="185"/>
      <c r="D1" s="186"/>
      <c r="E1" s="185"/>
      <c r="F1" s="172"/>
      <c r="G1" s="172"/>
    </row>
    <row r="2" spans="1:7" x14ac:dyDescent="0.2">
      <c r="A2" s="185"/>
      <c r="B2" s="185"/>
      <c r="C2" s="185"/>
      <c r="D2" s="186"/>
      <c r="E2" s="185"/>
      <c r="F2" s="172"/>
      <c r="G2" s="172"/>
    </row>
    <row r="3" spans="1:7" ht="20.25" x14ac:dyDescent="0.3">
      <c r="A3" s="213" t="s">
        <v>677</v>
      </c>
      <c r="B3" s="213"/>
      <c r="C3" s="213"/>
      <c r="D3" s="213"/>
      <c r="E3" s="213"/>
      <c r="F3" s="213"/>
      <c r="G3" s="172"/>
    </row>
    <row r="4" spans="1:7" x14ac:dyDescent="0.2">
      <c r="A4" s="185"/>
      <c r="B4" s="185"/>
      <c r="C4" s="185"/>
      <c r="D4" s="186"/>
      <c r="E4" s="185"/>
      <c r="F4" s="172"/>
      <c r="G4" s="172"/>
    </row>
    <row r="5" spans="1:7" ht="15" hidden="1" thickBot="1" x14ac:dyDescent="0.25">
      <c r="A5" s="192" t="s">
        <v>476</v>
      </c>
      <c r="B5" s="184"/>
      <c r="C5" s="192" t="s">
        <v>581</v>
      </c>
      <c r="D5" s="184"/>
      <c r="E5" s="184"/>
      <c r="F5" s="193"/>
      <c r="G5" s="172"/>
    </row>
    <row r="6" spans="1:7" ht="15" thickBot="1" x14ac:dyDescent="0.25">
      <c r="A6" s="187" t="s">
        <v>38</v>
      </c>
      <c r="B6" s="187" t="s">
        <v>36</v>
      </c>
      <c r="C6" s="195" t="s">
        <v>582</v>
      </c>
      <c r="D6" s="195" t="s">
        <v>583</v>
      </c>
      <c r="E6" s="196" t="s">
        <v>584</v>
      </c>
      <c r="F6" s="196" t="s">
        <v>585</v>
      </c>
      <c r="G6" s="172"/>
    </row>
    <row r="7" spans="1:7" ht="15" thickBot="1" x14ac:dyDescent="0.25">
      <c r="A7" s="198">
        <v>1.1000000000000001</v>
      </c>
      <c r="B7" s="203" t="s">
        <v>45</v>
      </c>
      <c r="C7" s="200">
        <v>9</v>
      </c>
      <c r="D7" s="177"/>
      <c r="E7" s="177"/>
      <c r="F7" s="194">
        <v>9</v>
      </c>
      <c r="G7" s="172"/>
    </row>
    <row r="8" spans="1:7" ht="15" thickBot="1" x14ac:dyDescent="0.25">
      <c r="A8" s="199">
        <v>2.1</v>
      </c>
      <c r="B8" s="203" t="s">
        <v>159</v>
      </c>
      <c r="C8" s="201">
        <v>5</v>
      </c>
      <c r="D8" s="176"/>
      <c r="E8" s="176"/>
      <c r="F8" s="189">
        <v>5</v>
      </c>
      <c r="G8" s="172"/>
    </row>
    <row r="9" spans="1:7" ht="15" thickBot="1" x14ac:dyDescent="0.25">
      <c r="A9" s="199">
        <v>2.2000000000000002</v>
      </c>
      <c r="B9" s="203" t="s">
        <v>143</v>
      </c>
      <c r="C9" s="201"/>
      <c r="D9" s="176">
        <v>6</v>
      </c>
      <c r="E9" s="176"/>
      <c r="F9" s="189">
        <v>6</v>
      </c>
      <c r="G9" s="172"/>
    </row>
    <row r="10" spans="1:7" ht="15" thickBot="1" x14ac:dyDescent="0.25">
      <c r="A10" s="199" t="s">
        <v>51</v>
      </c>
      <c r="B10" s="203" t="s">
        <v>142</v>
      </c>
      <c r="C10" s="201">
        <v>2</v>
      </c>
      <c r="D10" s="176">
        <v>27</v>
      </c>
      <c r="E10" s="176">
        <v>2</v>
      </c>
      <c r="F10" s="189">
        <v>31</v>
      </c>
      <c r="G10" s="172"/>
    </row>
    <row r="11" spans="1:7" ht="15" thickBot="1" x14ac:dyDescent="0.25">
      <c r="A11" s="199" t="s">
        <v>52</v>
      </c>
      <c r="B11" s="203" t="s">
        <v>6</v>
      </c>
      <c r="C11" s="201">
        <v>1</v>
      </c>
      <c r="D11" s="176">
        <v>36</v>
      </c>
      <c r="E11" s="176"/>
      <c r="F11" s="189">
        <v>37</v>
      </c>
      <c r="G11" s="172"/>
    </row>
    <row r="12" spans="1:7" ht="15" thickBot="1" x14ac:dyDescent="0.25">
      <c r="A12" s="199" t="s">
        <v>53</v>
      </c>
      <c r="B12" s="203" t="s">
        <v>144</v>
      </c>
      <c r="C12" s="201">
        <v>1</v>
      </c>
      <c r="D12" s="176">
        <v>9</v>
      </c>
      <c r="E12" s="176"/>
      <c r="F12" s="189">
        <v>10</v>
      </c>
      <c r="G12" s="172"/>
    </row>
    <row r="13" spans="1:7" ht="15" thickBot="1" x14ac:dyDescent="0.25">
      <c r="A13" s="199" t="s">
        <v>54</v>
      </c>
      <c r="B13" s="203" t="s">
        <v>145</v>
      </c>
      <c r="C13" s="201"/>
      <c r="D13" s="176">
        <v>7</v>
      </c>
      <c r="E13" s="176"/>
      <c r="F13" s="189">
        <v>7</v>
      </c>
      <c r="G13" s="172"/>
    </row>
    <row r="14" spans="1:7" ht="15" thickBot="1" x14ac:dyDescent="0.25">
      <c r="A14" s="199" t="s">
        <v>55</v>
      </c>
      <c r="B14" s="203" t="s">
        <v>146</v>
      </c>
      <c r="C14" s="201"/>
      <c r="D14" s="176">
        <v>37</v>
      </c>
      <c r="E14" s="176"/>
      <c r="F14" s="189">
        <v>37</v>
      </c>
      <c r="G14" s="172"/>
    </row>
    <row r="15" spans="1:7" ht="15" thickBot="1" x14ac:dyDescent="0.25">
      <c r="A15" s="199" t="s">
        <v>56</v>
      </c>
      <c r="B15" s="203" t="s">
        <v>203</v>
      </c>
      <c r="C15" s="201"/>
      <c r="D15" s="176">
        <v>19</v>
      </c>
      <c r="E15" s="176"/>
      <c r="F15" s="189">
        <v>19</v>
      </c>
      <c r="G15" s="172"/>
    </row>
    <row r="16" spans="1:7" ht="15" thickBot="1" x14ac:dyDescent="0.25">
      <c r="A16" s="199" t="s">
        <v>58</v>
      </c>
      <c r="B16" s="203" t="s">
        <v>269</v>
      </c>
      <c r="C16" s="201"/>
      <c r="D16" s="176">
        <v>9</v>
      </c>
      <c r="E16" s="176"/>
      <c r="F16" s="189">
        <v>9</v>
      </c>
      <c r="G16" s="172"/>
    </row>
    <row r="17" spans="1:7" ht="15" thickBot="1" x14ac:dyDescent="0.25">
      <c r="A17" s="199" t="s">
        <v>60</v>
      </c>
      <c r="B17" s="203" t="s">
        <v>7</v>
      </c>
      <c r="C17" s="201"/>
      <c r="D17" s="176">
        <v>28</v>
      </c>
      <c r="E17" s="176"/>
      <c r="F17" s="189">
        <v>28</v>
      </c>
      <c r="G17" s="172"/>
    </row>
    <row r="18" spans="1:7" ht="15" thickBot="1" x14ac:dyDescent="0.25">
      <c r="A18" s="199" t="s">
        <v>61</v>
      </c>
      <c r="B18" s="203" t="s">
        <v>102</v>
      </c>
      <c r="C18" s="201"/>
      <c r="D18" s="176">
        <v>6</v>
      </c>
      <c r="E18" s="176"/>
      <c r="F18" s="189">
        <v>6</v>
      </c>
      <c r="G18" s="172"/>
    </row>
    <row r="19" spans="1:7" ht="15" thickBot="1" x14ac:dyDescent="0.25">
      <c r="A19" s="199" t="s">
        <v>462</v>
      </c>
      <c r="B19" s="203" t="s">
        <v>565</v>
      </c>
      <c r="C19" s="201"/>
      <c r="D19" s="176">
        <v>1</v>
      </c>
      <c r="E19" s="176"/>
      <c r="F19" s="189">
        <v>1</v>
      </c>
      <c r="G19" s="172"/>
    </row>
    <row r="20" spans="1:7" ht="15" thickBot="1" x14ac:dyDescent="0.25">
      <c r="A20" s="199" t="s">
        <v>64</v>
      </c>
      <c r="B20" s="203" t="s">
        <v>158</v>
      </c>
      <c r="C20" s="201">
        <v>2</v>
      </c>
      <c r="D20" s="176">
        <v>6</v>
      </c>
      <c r="E20" s="176"/>
      <c r="F20" s="189">
        <v>8</v>
      </c>
      <c r="G20" s="172"/>
    </row>
    <row r="21" spans="1:7" ht="15" thickBot="1" x14ac:dyDescent="0.25">
      <c r="A21" s="199" t="s">
        <v>65</v>
      </c>
      <c r="B21" s="203" t="s">
        <v>640</v>
      </c>
      <c r="C21" s="201"/>
      <c r="D21" s="176">
        <v>23</v>
      </c>
      <c r="E21" s="176"/>
      <c r="F21" s="189">
        <v>23</v>
      </c>
      <c r="G21" s="172"/>
    </row>
    <row r="22" spans="1:7" ht="15" thickBot="1" x14ac:dyDescent="0.25">
      <c r="A22" s="199" t="s">
        <v>66</v>
      </c>
      <c r="B22" s="203" t="s">
        <v>161</v>
      </c>
      <c r="C22" s="201"/>
      <c r="D22" s="176">
        <v>1</v>
      </c>
      <c r="E22" s="176"/>
      <c r="F22" s="189">
        <v>1</v>
      </c>
      <c r="G22" s="172"/>
    </row>
    <row r="23" spans="1:7" ht="15" thickBot="1" x14ac:dyDescent="0.25">
      <c r="A23" s="199" t="s">
        <v>67</v>
      </c>
      <c r="B23" s="203" t="s">
        <v>463</v>
      </c>
      <c r="C23" s="201"/>
      <c r="D23" s="176">
        <v>43</v>
      </c>
      <c r="E23" s="176"/>
      <c r="F23" s="189">
        <v>43</v>
      </c>
      <c r="G23" s="172"/>
    </row>
    <row r="24" spans="1:7" ht="15" thickBot="1" x14ac:dyDescent="0.25">
      <c r="A24" s="199" t="s">
        <v>68</v>
      </c>
      <c r="B24" s="203" t="s">
        <v>150</v>
      </c>
      <c r="C24" s="201">
        <v>2</v>
      </c>
      <c r="D24" s="176">
        <v>12</v>
      </c>
      <c r="E24" s="176"/>
      <c r="F24" s="189">
        <v>14</v>
      </c>
      <c r="G24" s="172"/>
    </row>
    <row r="25" spans="1:7" ht="15" thickBot="1" x14ac:dyDescent="0.25">
      <c r="A25" s="199" t="s">
        <v>69</v>
      </c>
      <c r="B25" s="203" t="s">
        <v>151</v>
      </c>
      <c r="C25" s="201"/>
      <c r="D25" s="176">
        <v>6</v>
      </c>
      <c r="E25" s="176"/>
      <c r="F25" s="189">
        <v>6</v>
      </c>
      <c r="G25" s="172"/>
    </row>
    <row r="26" spans="1:7" ht="15" thickBot="1" x14ac:dyDescent="0.25">
      <c r="A26" s="199" t="s">
        <v>70</v>
      </c>
      <c r="B26" s="203" t="s">
        <v>569</v>
      </c>
      <c r="C26" s="201"/>
      <c r="D26" s="176">
        <v>3</v>
      </c>
      <c r="E26" s="176"/>
      <c r="F26" s="189">
        <v>3</v>
      </c>
      <c r="G26" s="172"/>
    </row>
    <row r="27" spans="1:7" ht="15" thickBot="1" x14ac:dyDescent="0.25">
      <c r="A27" s="199" t="s">
        <v>464</v>
      </c>
      <c r="B27" s="203" t="s">
        <v>465</v>
      </c>
      <c r="C27" s="201"/>
      <c r="D27" s="176">
        <v>3</v>
      </c>
      <c r="E27" s="176"/>
      <c r="F27" s="189">
        <v>3</v>
      </c>
      <c r="G27" s="172"/>
    </row>
    <row r="28" spans="1:7" ht="15" thickBot="1" x14ac:dyDescent="0.25">
      <c r="A28" s="199" t="s">
        <v>93</v>
      </c>
      <c r="B28" s="203" t="s">
        <v>542</v>
      </c>
      <c r="C28" s="201">
        <v>7</v>
      </c>
      <c r="D28" s="176"/>
      <c r="E28" s="176"/>
      <c r="F28" s="189">
        <v>7</v>
      </c>
      <c r="G28" s="172"/>
    </row>
    <row r="29" spans="1:7" ht="15" thickBot="1" x14ac:dyDescent="0.25">
      <c r="A29" s="199" t="s">
        <v>139</v>
      </c>
      <c r="B29" s="203" t="s">
        <v>165</v>
      </c>
      <c r="C29" s="201">
        <v>6</v>
      </c>
      <c r="D29" s="176"/>
      <c r="E29" s="176"/>
      <c r="F29" s="189">
        <v>6</v>
      </c>
      <c r="G29" s="172"/>
    </row>
    <row r="30" spans="1:7" ht="15" thickBot="1" x14ac:dyDescent="0.25">
      <c r="A30" s="199" t="s">
        <v>140</v>
      </c>
      <c r="B30" s="203" t="s">
        <v>543</v>
      </c>
      <c r="C30" s="201">
        <v>3</v>
      </c>
      <c r="D30" s="176"/>
      <c r="E30" s="176"/>
      <c r="F30" s="189">
        <v>3</v>
      </c>
      <c r="G30" s="172"/>
    </row>
    <row r="31" spans="1:7" ht="15" thickBot="1" x14ac:dyDescent="0.25">
      <c r="A31" s="199" t="s">
        <v>141</v>
      </c>
      <c r="B31" s="203" t="s">
        <v>163</v>
      </c>
      <c r="C31" s="201">
        <v>3</v>
      </c>
      <c r="D31" s="176"/>
      <c r="E31" s="176"/>
      <c r="F31" s="189">
        <v>3</v>
      </c>
      <c r="G31" s="172"/>
    </row>
    <row r="32" spans="1:7" ht="15" thickBot="1" x14ac:dyDescent="0.25">
      <c r="A32" s="199" t="s">
        <v>94</v>
      </c>
      <c r="B32" s="203" t="s">
        <v>324</v>
      </c>
      <c r="C32" s="201">
        <v>4</v>
      </c>
      <c r="D32" s="176"/>
      <c r="E32" s="176"/>
      <c r="F32" s="189">
        <v>4</v>
      </c>
      <c r="G32" s="172"/>
    </row>
    <row r="33" spans="1:7" ht="15" thickBot="1" x14ac:dyDescent="0.25">
      <c r="A33" s="199" t="s">
        <v>95</v>
      </c>
      <c r="B33" s="203" t="s">
        <v>325</v>
      </c>
      <c r="C33" s="201">
        <v>3</v>
      </c>
      <c r="D33" s="176">
        <v>1</v>
      </c>
      <c r="E33" s="176"/>
      <c r="F33" s="189">
        <v>4</v>
      </c>
      <c r="G33" s="172"/>
    </row>
    <row r="34" spans="1:7" ht="15" thickBot="1" x14ac:dyDescent="0.25">
      <c r="A34" s="199" t="s">
        <v>96</v>
      </c>
      <c r="B34" s="203" t="s">
        <v>319</v>
      </c>
      <c r="C34" s="201">
        <v>2</v>
      </c>
      <c r="D34" s="176">
        <v>4</v>
      </c>
      <c r="E34" s="176"/>
      <c r="F34" s="189">
        <v>6</v>
      </c>
      <c r="G34" s="172"/>
    </row>
    <row r="35" spans="1:7" ht="15" thickBot="1" x14ac:dyDescent="0.25">
      <c r="A35" s="199" t="s">
        <v>97</v>
      </c>
      <c r="B35" s="203" t="s">
        <v>323</v>
      </c>
      <c r="C35" s="201">
        <v>1</v>
      </c>
      <c r="D35" s="176">
        <v>1</v>
      </c>
      <c r="E35" s="176"/>
      <c r="F35" s="189">
        <v>2</v>
      </c>
      <c r="G35" s="172"/>
    </row>
    <row r="36" spans="1:7" ht="15" thickBot="1" x14ac:dyDescent="0.25">
      <c r="A36" s="199" t="s">
        <v>529</v>
      </c>
      <c r="B36" s="203" t="s">
        <v>316</v>
      </c>
      <c r="C36" s="201">
        <v>1</v>
      </c>
      <c r="D36" s="176">
        <v>1</v>
      </c>
      <c r="E36" s="176">
        <v>3</v>
      </c>
      <c r="F36" s="189">
        <v>5</v>
      </c>
      <c r="G36" s="172"/>
    </row>
    <row r="37" spans="1:7" ht="15" thickBot="1" x14ac:dyDescent="0.25">
      <c r="A37" s="199" t="s">
        <v>530</v>
      </c>
      <c r="B37" s="203" t="s">
        <v>152</v>
      </c>
      <c r="C37" s="201">
        <v>13</v>
      </c>
      <c r="D37" s="176"/>
      <c r="E37" s="176"/>
      <c r="F37" s="189">
        <v>13</v>
      </c>
      <c r="G37" s="172"/>
    </row>
    <row r="38" spans="1:7" ht="15" thickBot="1" x14ac:dyDescent="0.25">
      <c r="A38" s="199" t="s">
        <v>531</v>
      </c>
      <c r="B38" s="203" t="s">
        <v>8</v>
      </c>
      <c r="C38" s="201">
        <v>5</v>
      </c>
      <c r="D38" s="176"/>
      <c r="E38" s="176"/>
      <c r="F38" s="189">
        <v>5</v>
      </c>
      <c r="G38" s="172"/>
    </row>
    <row r="39" spans="1:7" ht="15" thickBot="1" x14ac:dyDescent="0.25">
      <c r="A39" s="199" t="s">
        <v>532</v>
      </c>
      <c r="B39" s="203" t="s">
        <v>326</v>
      </c>
      <c r="C39" s="201">
        <v>11</v>
      </c>
      <c r="D39" s="176"/>
      <c r="E39" s="176"/>
      <c r="F39" s="189">
        <v>11</v>
      </c>
      <c r="G39" s="172"/>
    </row>
    <row r="40" spans="1:7" ht="15" thickBot="1" x14ac:dyDescent="0.25">
      <c r="A40" s="199" t="s">
        <v>533</v>
      </c>
      <c r="B40" s="203" t="s">
        <v>110</v>
      </c>
      <c r="C40" s="201">
        <v>9</v>
      </c>
      <c r="D40" s="176">
        <v>20</v>
      </c>
      <c r="E40" s="176"/>
      <c r="F40" s="189">
        <v>29</v>
      </c>
      <c r="G40" s="172"/>
    </row>
    <row r="41" spans="1:7" ht="15" thickBot="1" x14ac:dyDescent="0.25">
      <c r="A41" s="199" t="s">
        <v>534</v>
      </c>
      <c r="B41" s="203" t="s">
        <v>344</v>
      </c>
      <c r="C41" s="201">
        <v>4</v>
      </c>
      <c r="D41" s="176"/>
      <c r="E41" s="176"/>
      <c r="F41" s="189">
        <v>4</v>
      </c>
      <c r="G41" s="172"/>
    </row>
    <row r="42" spans="1:7" ht="15" thickBot="1" x14ac:dyDescent="0.25">
      <c r="A42" s="199" t="s">
        <v>111</v>
      </c>
      <c r="B42" s="203" t="s">
        <v>49</v>
      </c>
      <c r="C42" s="201">
        <v>8</v>
      </c>
      <c r="D42" s="176"/>
      <c r="E42" s="176"/>
      <c r="F42" s="189">
        <v>8</v>
      </c>
      <c r="G42" s="172"/>
    </row>
    <row r="43" spans="1:7" ht="15" thickBot="1" x14ac:dyDescent="0.25">
      <c r="A43" s="199" t="s">
        <v>123</v>
      </c>
      <c r="B43" s="204" t="s">
        <v>680</v>
      </c>
      <c r="C43" s="201">
        <v>7</v>
      </c>
      <c r="D43" s="176"/>
      <c r="E43" s="176"/>
      <c r="F43" s="189">
        <v>7</v>
      </c>
      <c r="G43" s="172"/>
    </row>
    <row r="44" spans="1:7" ht="15" thickBot="1" x14ac:dyDescent="0.25">
      <c r="A44" s="199">
        <v>9.1</v>
      </c>
      <c r="B44" s="203" t="s">
        <v>355</v>
      </c>
      <c r="C44" s="201">
        <v>17</v>
      </c>
      <c r="D44" s="176"/>
      <c r="E44" s="176"/>
      <c r="F44" s="189">
        <v>17</v>
      </c>
      <c r="G44" s="172"/>
    </row>
    <row r="45" spans="1:7" ht="15" thickBot="1" x14ac:dyDescent="0.25">
      <c r="A45" s="199">
        <v>10.1</v>
      </c>
      <c r="B45" s="203" t="s">
        <v>409</v>
      </c>
      <c r="C45" s="201">
        <v>14</v>
      </c>
      <c r="D45" s="176"/>
      <c r="E45" s="176"/>
      <c r="F45" s="189">
        <v>14</v>
      </c>
      <c r="G45" s="172"/>
    </row>
    <row r="46" spans="1:7" ht="15" thickBot="1" x14ac:dyDescent="0.25">
      <c r="A46" s="199" t="s">
        <v>535</v>
      </c>
      <c r="B46" s="203" t="s">
        <v>13</v>
      </c>
      <c r="C46" s="201">
        <v>9</v>
      </c>
      <c r="D46" s="176"/>
      <c r="E46" s="176"/>
      <c r="F46" s="189">
        <v>9</v>
      </c>
      <c r="G46" s="172"/>
    </row>
    <row r="47" spans="1:7" ht="15" thickBot="1" x14ac:dyDescent="0.25">
      <c r="A47" s="199" t="s">
        <v>536</v>
      </c>
      <c r="B47" s="203" t="s">
        <v>157</v>
      </c>
      <c r="C47" s="201">
        <v>2</v>
      </c>
      <c r="D47" s="176"/>
      <c r="E47" s="176"/>
      <c r="F47" s="189">
        <v>2</v>
      </c>
      <c r="G47" s="172"/>
    </row>
    <row r="48" spans="1:7" ht="15" thickBot="1" x14ac:dyDescent="0.25">
      <c r="A48" s="199" t="s">
        <v>126</v>
      </c>
      <c r="B48" s="203" t="s">
        <v>35</v>
      </c>
      <c r="C48" s="201">
        <v>3</v>
      </c>
      <c r="D48" s="176"/>
      <c r="E48" s="176"/>
      <c r="F48" s="189">
        <v>3</v>
      </c>
      <c r="G48" s="172"/>
    </row>
    <row r="49" spans="1:7" ht="15" thickBot="1" x14ac:dyDescent="0.25">
      <c r="A49" s="199" t="s">
        <v>537</v>
      </c>
      <c r="B49" s="203" t="s">
        <v>419</v>
      </c>
      <c r="C49" s="201">
        <v>10</v>
      </c>
      <c r="D49" s="176"/>
      <c r="E49" s="176"/>
      <c r="F49" s="189">
        <v>10</v>
      </c>
      <c r="G49" s="172"/>
    </row>
    <row r="50" spans="1:7" ht="15" thickBot="1" x14ac:dyDescent="0.25">
      <c r="A50" s="199" t="s">
        <v>129</v>
      </c>
      <c r="B50" s="203" t="s">
        <v>171</v>
      </c>
      <c r="C50" s="201">
        <v>1</v>
      </c>
      <c r="D50" s="176"/>
      <c r="E50" s="176"/>
      <c r="F50" s="189">
        <v>1</v>
      </c>
      <c r="G50" s="172"/>
    </row>
    <row r="51" spans="1:7" ht="15" thickBot="1" x14ac:dyDescent="0.25">
      <c r="A51" s="199" t="s">
        <v>491</v>
      </c>
      <c r="B51" s="203" t="s">
        <v>484</v>
      </c>
      <c r="C51" s="201"/>
      <c r="D51" s="176">
        <v>5</v>
      </c>
      <c r="E51" s="176"/>
      <c r="F51" s="189">
        <v>5</v>
      </c>
      <c r="G51" s="172"/>
    </row>
    <row r="52" spans="1:7" ht="15" thickBot="1" x14ac:dyDescent="0.25">
      <c r="A52" s="199" t="s">
        <v>492</v>
      </c>
      <c r="B52" s="203" t="s">
        <v>674</v>
      </c>
      <c r="C52" s="201"/>
      <c r="D52" s="176">
        <v>1</v>
      </c>
      <c r="E52" s="176"/>
      <c r="F52" s="189">
        <v>1</v>
      </c>
      <c r="G52" s="172"/>
    </row>
    <row r="53" spans="1:7" ht="15" thickBot="1" x14ac:dyDescent="0.25">
      <c r="A53" s="196" t="s">
        <v>538</v>
      </c>
      <c r="B53" s="203" t="s">
        <v>0</v>
      </c>
      <c r="C53" s="202">
        <v>4</v>
      </c>
      <c r="D53" s="182"/>
      <c r="E53" s="182"/>
      <c r="F53" s="190">
        <v>4</v>
      </c>
      <c r="G53" s="172"/>
    </row>
    <row r="54" spans="1:7" x14ac:dyDescent="0.2">
      <c r="A54" s="172"/>
      <c r="B54" s="172"/>
      <c r="C54" s="172"/>
      <c r="D54" s="172"/>
      <c r="E54" s="172"/>
      <c r="F54" s="172"/>
      <c r="G54" s="172"/>
    </row>
    <row r="55" spans="1:7" x14ac:dyDescent="0.2">
      <c r="A55"/>
      <c r="B55"/>
      <c r="C55"/>
      <c r="D55"/>
      <c r="E55"/>
    </row>
    <row r="56" spans="1:7" x14ac:dyDescent="0.2">
      <c r="A56"/>
      <c r="B56"/>
      <c r="C56"/>
      <c r="D56"/>
      <c r="E56"/>
    </row>
    <row r="57" spans="1:7" x14ac:dyDescent="0.2">
      <c r="A57"/>
      <c r="B57"/>
      <c r="C57"/>
      <c r="D57"/>
      <c r="E57"/>
    </row>
    <row r="58" spans="1:7" x14ac:dyDescent="0.2">
      <c r="A58"/>
      <c r="B58"/>
      <c r="C58"/>
      <c r="D58"/>
      <c r="E58"/>
    </row>
    <row r="59" spans="1:7" x14ac:dyDescent="0.2">
      <c r="A59"/>
      <c r="B59"/>
      <c r="C59"/>
      <c r="D59"/>
      <c r="E59"/>
    </row>
    <row r="60" spans="1:7" x14ac:dyDescent="0.2">
      <c r="A60"/>
      <c r="B60"/>
      <c r="C60"/>
      <c r="D60"/>
      <c r="E60"/>
    </row>
    <row r="61" spans="1:7" x14ac:dyDescent="0.2">
      <c r="A61"/>
      <c r="B61"/>
      <c r="C61"/>
      <c r="D61"/>
      <c r="E61"/>
    </row>
    <row r="62" spans="1:7" x14ac:dyDescent="0.2">
      <c r="A62"/>
      <c r="B62"/>
      <c r="C62"/>
      <c r="D62"/>
      <c r="E62"/>
    </row>
    <row r="63" spans="1:7" x14ac:dyDescent="0.2">
      <c r="A63"/>
      <c r="B63"/>
      <c r="C63"/>
      <c r="D63"/>
      <c r="E63"/>
    </row>
    <row r="64" spans="1:7" x14ac:dyDescent="0.2">
      <c r="A64"/>
      <c r="B64"/>
      <c r="C64"/>
      <c r="D64"/>
      <c r="E64"/>
    </row>
    <row r="65" spans="1:5" x14ac:dyDescent="0.2">
      <c r="A65"/>
      <c r="B65"/>
      <c r="C65"/>
      <c r="D65"/>
      <c r="E65"/>
    </row>
  </sheetData>
  <mergeCells count="1">
    <mergeCell ref="A3:F3"/>
  </mergeCell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rightToLeft="1" workbookViewId="0">
      <selection activeCell="F23" sqref="F23"/>
    </sheetView>
  </sheetViews>
  <sheetFormatPr defaultRowHeight="14.25" x14ac:dyDescent="0.2"/>
  <cols>
    <col min="2" max="2" width="25.125" customWidth="1"/>
  </cols>
  <sheetData>
    <row r="1" spans="1:17" s="7" customFormat="1" ht="15.75" x14ac:dyDescent="0.2">
      <c r="A1" s="8"/>
      <c r="B1" s="8" t="s">
        <v>40</v>
      </c>
    </row>
    <row r="3" spans="1:17" ht="15" x14ac:dyDescent="0.25">
      <c r="B3" s="9" t="s">
        <v>367</v>
      </c>
    </row>
    <row r="4" spans="1:17" x14ac:dyDescent="0.2">
      <c r="B4" s="118" t="s">
        <v>172</v>
      </c>
      <c r="C4" s="4">
        <v>10</v>
      </c>
      <c r="D4" s="154">
        <v>0.1</v>
      </c>
      <c r="E4" s="4">
        <f>C4*D4</f>
        <v>1</v>
      </c>
      <c r="F4" s="3" t="s">
        <v>547</v>
      </c>
      <c r="G4" s="122"/>
      <c r="H4" s="122"/>
      <c r="I4" s="122"/>
      <c r="J4" s="122"/>
      <c r="K4" s="122"/>
      <c r="L4" s="122"/>
      <c r="M4" s="122"/>
      <c r="N4" s="122"/>
      <c r="O4" s="122"/>
      <c r="P4" s="122"/>
      <c r="Q4" s="122"/>
    </row>
    <row r="5" spans="1:17" ht="15.75" x14ac:dyDescent="0.2">
      <c r="B5" s="118" t="s">
        <v>588</v>
      </c>
      <c r="C5" s="4">
        <v>9</v>
      </c>
      <c r="D5" s="154">
        <v>0.05</v>
      </c>
      <c r="E5" s="4">
        <f t="shared" ref="E5:E10" si="0">C5*D5</f>
        <v>0.45</v>
      </c>
      <c r="F5" s="3" t="s">
        <v>590</v>
      </c>
      <c r="G5" s="163"/>
      <c r="H5" s="163"/>
      <c r="I5" s="163"/>
      <c r="J5" s="163"/>
      <c r="K5" s="163"/>
      <c r="L5" s="163"/>
      <c r="M5" s="163"/>
      <c r="N5" s="163"/>
      <c r="O5" s="163"/>
      <c r="P5" s="163"/>
      <c r="Q5" s="163"/>
    </row>
    <row r="6" spans="1:17" x14ac:dyDescent="0.2">
      <c r="B6" s="118" t="s">
        <v>173</v>
      </c>
      <c r="C6" s="4">
        <v>8</v>
      </c>
      <c r="D6" s="154">
        <v>0.55000000000000004</v>
      </c>
      <c r="E6" s="4">
        <f t="shared" si="0"/>
        <v>4.4000000000000004</v>
      </c>
      <c r="F6" s="3" t="s">
        <v>591</v>
      </c>
      <c r="G6" s="122"/>
      <c r="H6" s="122"/>
      <c r="I6" s="122"/>
      <c r="J6" s="122"/>
      <c r="K6" s="122"/>
      <c r="L6" s="122"/>
      <c r="M6" s="122"/>
      <c r="N6" s="122"/>
      <c r="O6" s="122"/>
      <c r="P6" s="122"/>
      <c r="Q6" s="122"/>
    </row>
    <row r="7" spans="1:17" x14ac:dyDescent="0.2">
      <c r="B7" s="118" t="s">
        <v>589</v>
      </c>
      <c r="C7" s="4">
        <v>7</v>
      </c>
      <c r="D7" s="154">
        <v>0.05</v>
      </c>
      <c r="E7" s="4">
        <f t="shared" si="0"/>
        <v>0.35000000000000003</v>
      </c>
      <c r="F7" s="3" t="s">
        <v>592</v>
      </c>
      <c r="G7" s="163"/>
      <c r="H7" s="163"/>
      <c r="I7" s="163"/>
      <c r="J7" s="163"/>
      <c r="K7" s="163"/>
      <c r="L7" s="163"/>
      <c r="M7" s="163"/>
      <c r="N7" s="163"/>
      <c r="O7" s="163"/>
      <c r="P7" s="163"/>
      <c r="Q7" s="163"/>
    </row>
    <row r="8" spans="1:17" ht="15.75" x14ac:dyDescent="0.2">
      <c r="B8" s="118" t="s">
        <v>351</v>
      </c>
      <c r="C8" s="4">
        <v>6</v>
      </c>
      <c r="D8" s="154">
        <v>0.05</v>
      </c>
      <c r="E8" s="4">
        <f t="shared" si="0"/>
        <v>0.30000000000000004</v>
      </c>
      <c r="F8" s="3" t="s">
        <v>593</v>
      </c>
      <c r="G8" s="122"/>
      <c r="H8" s="122"/>
      <c r="I8" s="122"/>
      <c r="J8" s="122"/>
      <c r="K8" s="122"/>
      <c r="L8" s="122"/>
      <c r="M8" s="122"/>
      <c r="N8" s="122"/>
      <c r="O8" s="122"/>
      <c r="P8" s="122"/>
      <c r="Q8" s="122"/>
    </row>
    <row r="9" spans="1:17" ht="15.75" x14ac:dyDescent="0.2">
      <c r="B9" s="118" t="s">
        <v>174</v>
      </c>
      <c r="C9" s="4">
        <v>3</v>
      </c>
      <c r="D9" s="154">
        <v>0.2</v>
      </c>
      <c r="E9" s="4">
        <f t="shared" si="0"/>
        <v>0.60000000000000009</v>
      </c>
      <c r="F9" s="3" t="s">
        <v>594</v>
      </c>
      <c r="G9" s="122"/>
      <c r="H9" s="122"/>
      <c r="I9" s="122"/>
      <c r="J9" s="122"/>
      <c r="K9" s="122"/>
      <c r="L9" s="122"/>
      <c r="M9" s="122"/>
      <c r="N9" s="122"/>
      <c r="O9" s="122"/>
      <c r="P9" s="122"/>
      <c r="Q9" s="122"/>
    </row>
    <row r="10" spans="1:17" x14ac:dyDescent="0.2">
      <c r="B10" s="118" t="s">
        <v>376</v>
      </c>
      <c r="C10" s="4">
        <v>0</v>
      </c>
      <c r="D10" s="154">
        <v>0</v>
      </c>
      <c r="E10" s="4">
        <f t="shared" si="0"/>
        <v>0</v>
      </c>
      <c r="F10" s="3" t="s">
        <v>595</v>
      </c>
      <c r="G10" s="122"/>
      <c r="H10" s="122"/>
      <c r="I10" s="122"/>
      <c r="J10" s="122"/>
      <c r="K10" s="122"/>
      <c r="L10" s="122"/>
      <c r="M10" s="122"/>
      <c r="N10" s="122"/>
      <c r="O10" s="122"/>
      <c r="P10" s="122"/>
      <c r="Q10" s="122"/>
    </row>
    <row r="11" spans="1:17" ht="15" x14ac:dyDescent="0.2">
      <c r="B11" s="3"/>
      <c r="C11" s="3"/>
      <c r="D11" s="155">
        <f>SUM(D4:D10)</f>
        <v>1.0000000000000002</v>
      </c>
      <c r="E11" s="6">
        <f>SUM(E4:E10)</f>
        <v>7.1</v>
      </c>
    </row>
    <row r="13" spans="1:17" ht="15" x14ac:dyDescent="0.25">
      <c r="B13" s="9" t="s">
        <v>480</v>
      </c>
    </row>
    <row r="14" spans="1:17" x14ac:dyDescent="0.2">
      <c r="B14" s="5" t="s">
        <v>475</v>
      </c>
    </row>
    <row r="15" spans="1:17" x14ac:dyDescent="0.2">
      <c r="B15" s="5" t="s">
        <v>481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8</vt:i4>
      </vt:variant>
    </vt:vector>
  </HeadingPairs>
  <TitlesOfParts>
    <vt:vector size="12" baseType="lpstr">
      <vt:lpstr>הצהרת המציע</vt:lpstr>
      <vt:lpstr>סיכום ציונים ברמת תחום</vt:lpstr>
      <vt:lpstr>שלבים בתע - PIVOT </vt:lpstr>
      <vt:lpstr>טבלאות עזר</vt:lpstr>
      <vt:lpstr>'הצהרת המציע'!WPrint_Area_W</vt:lpstr>
      <vt:lpstr>'שלבים בתע - PIVOT '!אופן_המימוש</vt:lpstr>
      <vt:lpstr>אופן_המימוש</vt:lpstr>
      <vt:lpstr>'שלבים בתע - PIVOT '!טבלת_יישום</vt:lpstr>
      <vt:lpstr>טבלת_יישום</vt:lpstr>
      <vt:lpstr>כןלא</vt:lpstr>
      <vt:lpstr>נושא</vt:lpstr>
      <vt:lpstr>רמת_דרישה</vt:lpstr>
    </vt:vector>
  </TitlesOfParts>
  <Company>רשות התקשוב הממשלתי</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eyalk@cio.gov.il</dc:creator>
  <cp:lastModifiedBy>Eyal Kabriti</cp:lastModifiedBy>
  <cp:lastPrinted>2017-02-27T05:46:20Z</cp:lastPrinted>
  <dcterms:created xsi:type="dcterms:W3CDTF">2012-05-17T11:18:24Z</dcterms:created>
  <dcterms:modified xsi:type="dcterms:W3CDTF">2017-05-16T08:03:21Z</dcterms:modified>
</cp:coreProperties>
</file>